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840" windowWidth="17715" windowHeight="10500" activeTab="3"/>
  </bookViews>
  <sheets>
    <sheet name="1-4 кл" sheetId="1" r:id="rId1"/>
    <sheet name="5-9 кл" sheetId="5" r:id="rId2"/>
    <sheet name="10-11" sheetId="12" r:id="rId3"/>
    <sheet name="11(10)кл" sheetId="11" r:id="rId4"/>
  </sheets>
  <calcPr calcId="144525"/>
</workbook>
</file>

<file path=xl/calcChain.xml><?xml version="1.0" encoding="utf-8"?>
<calcChain xmlns="http://schemas.openxmlformats.org/spreadsheetml/2006/main">
  <c r="N11" i="5" l="1"/>
  <c r="N10" i="5"/>
  <c r="M9" i="5"/>
  <c r="L9" i="5"/>
  <c r="M8" i="5"/>
  <c r="L8" i="5"/>
  <c r="J9" i="1" l="1"/>
  <c r="I9" i="1"/>
  <c r="H9" i="1"/>
  <c r="G9" i="1"/>
  <c r="J8" i="1"/>
  <c r="I8" i="1"/>
  <c r="H8" i="1"/>
  <c r="G8" i="1"/>
  <c r="D31" i="5" l="1"/>
  <c r="F19" i="1"/>
  <c r="E19" i="1"/>
  <c r="D19" i="1"/>
  <c r="M5" i="1"/>
  <c r="M6" i="1"/>
  <c r="M7" i="1"/>
  <c r="M8" i="1"/>
  <c r="M9" i="1"/>
  <c r="M12" i="1"/>
  <c r="M13" i="1"/>
  <c r="M14" i="1"/>
  <c r="M15" i="1"/>
  <c r="M16" i="1"/>
  <c r="M17" i="1"/>
  <c r="M18" i="1"/>
  <c r="M4" i="1"/>
  <c r="M22" i="1" l="1"/>
  <c r="H23" i="12"/>
  <c r="G23" i="12"/>
  <c r="E22" i="12"/>
  <c r="D22" i="12"/>
  <c r="D20" i="12"/>
  <c r="E20" i="12"/>
  <c r="F20" i="12"/>
  <c r="G20" i="12"/>
  <c r="H20" i="12"/>
  <c r="I20" i="12"/>
  <c r="E19" i="12"/>
  <c r="F19" i="12"/>
  <c r="G19" i="12"/>
  <c r="H19" i="12"/>
  <c r="I19" i="12"/>
  <c r="D19" i="12"/>
  <c r="E17" i="12"/>
  <c r="F17" i="12"/>
  <c r="G17" i="12"/>
  <c r="H17" i="12"/>
  <c r="I17" i="12"/>
  <c r="E18" i="12"/>
  <c r="F18" i="12"/>
  <c r="G18" i="12"/>
  <c r="H18" i="12"/>
  <c r="I18" i="12"/>
  <c r="D18" i="12"/>
  <c r="D17" i="12"/>
  <c r="F16" i="12"/>
  <c r="E16" i="12"/>
  <c r="E15" i="12"/>
  <c r="F15" i="12"/>
  <c r="D15" i="12"/>
  <c r="H14" i="12"/>
  <c r="E14" i="12"/>
  <c r="I13" i="12"/>
  <c r="G13" i="12"/>
  <c r="F13" i="12"/>
  <c r="D13" i="12"/>
  <c r="F12" i="12"/>
  <c r="G12" i="12"/>
  <c r="I12" i="12"/>
  <c r="D12" i="12"/>
  <c r="E11" i="12"/>
  <c r="F11" i="12"/>
  <c r="G11" i="12"/>
  <c r="H11" i="12"/>
  <c r="I11" i="12"/>
  <c r="D11" i="12"/>
  <c r="E10" i="12"/>
  <c r="F10" i="12"/>
  <c r="G10" i="12"/>
  <c r="H10" i="12"/>
  <c r="I10" i="12"/>
  <c r="D10" i="12"/>
  <c r="E9" i="12"/>
  <c r="F9" i="12"/>
  <c r="G9" i="12"/>
  <c r="H9" i="12"/>
  <c r="I9" i="12"/>
  <c r="D9" i="12"/>
  <c r="E8" i="12"/>
  <c r="F8" i="12"/>
  <c r="G8" i="12"/>
  <c r="H8" i="12"/>
  <c r="I8" i="12"/>
  <c r="D8" i="12"/>
  <c r="E7" i="12"/>
  <c r="F7" i="12"/>
  <c r="G7" i="12"/>
  <c r="H7" i="12"/>
  <c r="I7" i="12"/>
  <c r="D7" i="12"/>
  <c r="E6" i="12"/>
  <c r="F6" i="12"/>
  <c r="G6" i="12"/>
  <c r="H6" i="12"/>
  <c r="I6" i="12"/>
  <c r="D6" i="12"/>
  <c r="H5" i="12"/>
  <c r="I5" i="12"/>
  <c r="G5" i="12"/>
  <c r="E4" i="12"/>
  <c r="F4" i="12"/>
  <c r="G4" i="12"/>
  <c r="H4" i="12"/>
  <c r="I4" i="12"/>
  <c r="D4" i="12"/>
  <c r="G3" i="12"/>
  <c r="H3" i="12"/>
  <c r="I3" i="12"/>
  <c r="E3" i="12"/>
  <c r="F3" i="12"/>
  <c r="D3" i="12"/>
  <c r="E35" i="11"/>
  <c r="E36" i="11"/>
  <c r="E37" i="11"/>
  <c r="E38" i="11"/>
  <c r="E39" i="11"/>
  <c r="E40" i="11"/>
  <c r="E41" i="11"/>
  <c r="E42" i="11"/>
  <c r="E34" i="11"/>
  <c r="D26" i="11"/>
  <c r="D27" i="11"/>
  <c r="D28" i="11"/>
  <c r="D29" i="11"/>
  <c r="D30" i="11"/>
  <c r="D31" i="11"/>
  <c r="D32" i="11"/>
  <c r="D33" i="11"/>
  <c r="D25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E7" i="11"/>
  <c r="D7" i="11"/>
  <c r="E6" i="11"/>
  <c r="D6" i="11"/>
  <c r="E5" i="11"/>
  <c r="D5" i="11"/>
  <c r="E4" i="11"/>
  <c r="E3" i="11"/>
  <c r="D3" i="11"/>
  <c r="E2" i="11"/>
  <c r="D2" i="11"/>
  <c r="L30" i="5"/>
  <c r="K30" i="5"/>
  <c r="H31" i="5"/>
  <c r="E30" i="5"/>
  <c r="F30" i="5"/>
  <c r="G30" i="5"/>
  <c r="H30" i="5"/>
  <c r="I30" i="5"/>
  <c r="J30" i="5"/>
  <c r="M30" i="5"/>
  <c r="N30" i="5"/>
  <c r="D30" i="5"/>
  <c r="L29" i="5"/>
  <c r="M29" i="5"/>
  <c r="N29" i="5"/>
  <c r="K29" i="5"/>
  <c r="N28" i="5"/>
  <c r="M28" i="5"/>
  <c r="E28" i="5"/>
  <c r="F28" i="5"/>
  <c r="G28" i="5"/>
  <c r="H28" i="5"/>
  <c r="I28" i="5"/>
  <c r="J28" i="5"/>
  <c r="K28" i="5"/>
  <c r="L28" i="5"/>
  <c r="D28" i="5"/>
  <c r="G27" i="5"/>
  <c r="F27" i="5"/>
  <c r="E26" i="5"/>
  <c r="F26" i="5"/>
  <c r="G26" i="5"/>
  <c r="H26" i="5"/>
  <c r="I26" i="5"/>
  <c r="J26" i="5"/>
  <c r="D26" i="5"/>
  <c r="E25" i="5"/>
  <c r="F25" i="5"/>
  <c r="G25" i="5"/>
  <c r="H25" i="5"/>
  <c r="I25" i="5"/>
  <c r="J25" i="5"/>
  <c r="K25" i="5"/>
  <c r="L25" i="5"/>
  <c r="D25" i="5"/>
  <c r="L23" i="5"/>
  <c r="K23" i="5"/>
  <c r="M21" i="5"/>
  <c r="N21" i="5"/>
  <c r="L19" i="5"/>
  <c r="M19" i="5"/>
  <c r="N19" i="5"/>
  <c r="K19" i="5"/>
  <c r="I21" i="5"/>
  <c r="J21" i="5"/>
  <c r="H21" i="5"/>
  <c r="I19" i="5"/>
  <c r="J19" i="5"/>
  <c r="H19" i="5"/>
  <c r="E19" i="5"/>
  <c r="D19" i="5"/>
  <c r="E18" i="5"/>
  <c r="D18" i="5"/>
  <c r="I17" i="5"/>
  <c r="J17" i="5"/>
  <c r="K17" i="5"/>
  <c r="L17" i="5"/>
  <c r="M17" i="5"/>
  <c r="N17" i="5"/>
  <c r="H17" i="5"/>
  <c r="E17" i="5"/>
  <c r="F17" i="5"/>
  <c r="G17" i="5"/>
  <c r="D17" i="5"/>
  <c r="F15" i="5"/>
  <c r="G15" i="5"/>
  <c r="H15" i="5"/>
  <c r="I15" i="5"/>
  <c r="J15" i="5"/>
  <c r="K15" i="5"/>
  <c r="L15" i="5"/>
  <c r="M15" i="5"/>
  <c r="N15" i="5"/>
  <c r="E14" i="5"/>
  <c r="F14" i="5"/>
  <c r="G14" i="5"/>
  <c r="H14" i="5"/>
  <c r="I14" i="5"/>
  <c r="J14" i="5"/>
  <c r="K14" i="5"/>
  <c r="L14" i="5"/>
  <c r="M14" i="5"/>
  <c r="N14" i="5"/>
  <c r="D14" i="5"/>
  <c r="I13" i="5"/>
  <c r="J13" i="5"/>
  <c r="K13" i="5"/>
  <c r="L13" i="5"/>
  <c r="M13" i="5"/>
  <c r="N13" i="5"/>
  <c r="H13" i="5"/>
  <c r="E12" i="5"/>
  <c r="F12" i="5"/>
  <c r="G12" i="5"/>
  <c r="H12" i="5"/>
  <c r="I12" i="5"/>
  <c r="J12" i="5"/>
  <c r="K12" i="5"/>
  <c r="L12" i="5"/>
  <c r="M12" i="5"/>
  <c r="N12" i="5"/>
  <c r="D12" i="5"/>
  <c r="E10" i="5"/>
  <c r="F10" i="5"/>
  <c r="G10" i="5"/>
  <c r="H10" i="5"/>
  <c r="I10" i="5"/>
  <c r="J10" i="5"/>
  <c r="K10" i="5"/>
  <c r="E11" i="5"/>
  <c r="F11" i="5"/>
  <c r="G11" i="5"/>
  <c r="H11" i="5"/>
  <c r="I11" i="5"/>
  <c r="J11" i="5"/>
  <c r="K11" i="5"/>
  <c r="D11" i="5"/>
  <c r="D10" i="5"/>
  <c r="N7" i="5"/>
  <c r="M7" i="5"/>
  <c r="L6" i="5"/>
  <c r="M6" i="5"/>
  <c r="N6" i="5"/>
  <c r="K6" i="5"/>
  <c r="I6" i="5"/>
  <c r="J6" i="5"/>
  <c r="H6" i="5"/>
  <c r="I7" i="5"/>
  <c r="J7" i="5"/>
  <c r="K7" i="5"/>
  <c r="L7" i="5"/>
  <c r="H7" i="5"/>
  <c r="E7" i="5"/>
  <c r="F7" i="5"/>
  <c r="G7" i="5"/>
  <c r="D7" i="5"/>
  <c r="G6" i="5"/>
  <c r="F6" i="5"/>
  <c r="E6" i="5"/>
  <c r="D6" i="5"/>
  <c r="H5" i="5"/>
  <c r="I5" i="5"/>
  <c r="J5" i="5"/>
  <c r="K5" i="5"/>
  <c r="L5" i="5"/>
  <c r="I4" i="5"/>
  <c r="J4" i="5"/>
  <c r="K4" i="5"/>
  <c r="L4" i="5"/>
  <c r="H4" i="5"/>
  <c r="G6" i="1"/>
  <c r="F6" i="1"/>
  <c r="H6" i="1"/>
  <c r="I6" i="1"/>
  <c r="J6" i="1"/>
  <c r="K6" i="1"/>
  <c r="L6" i="1"/>
  <c r="L18" i="1" l="1"/>
  <c r="K18" i="1"/>
  <c r="G18" i="1"/>
  <c r="H18" i="1"/>
  <c r="I18" i="1"/>
  <c r="J18" i="1"/>
  <c r="F18" i="1"/>
  <c r="F16" i="1"/>
  <c r="G16" i="1"/>
  <c r="H16" i="1"/>
  <c r="I16" i="1"/>
  <c r="J16" i="1"/>
  <c r="K16" i="1"/>
  <c r="L16" i="1"/>
  <c r="F17" i="1"/>
  <c r="G17" i="1"/>
  <c r="H17" i="1"/>
  <c r="I17" i="1"/>
  <c r="J17" i="1"/>
  <c r="K17" i="1"/>
  <c r="L17" i="1"/>
  <c r="G15" i="1"/>
  <c r="H15" i="1"/>
  <c r="I15" i="1"/>
  <c r="J15" i="1"/>
  <c r="K15" i="1"/>
  <c r="L15" i="1"/>
  <c r="F15" i="1"/>
  <c r="E18" i="1"/>
  <c r="D18" i="1"/>
  <c r="D16" i="1"/>
  <c r="E16" i="1"/>
  <c r="D17" i="1"/>
  <c r="E17" i="1"/>
  <c r="E15" i="1"/>
  <c r="D15" i="1"/>
  <c r="L14" i="1"/>
  <c r="K14" i="1"/>
  <c r="G13" i="1"/>
  <c r="H13" i="1"/>
  <c r="I13" i="1"/>
  <c r="J13" i="1"/>
  <c r="K13" i="1"/>
  <c r="L13" i="1"/>
  <c r="F13" i="1"/>
  <c r="E13" i="1"/>
  <c r="D13" i="1"/>
  <c r="G12" i="1"/>
  <c r="H12" i="1"/>
  <c r="I12" i="1"/>
  <c r="J12" i="1"/>
  <c r="K12" i="1"/>
  <c r="L12" i="1"/>
  <c r="F12" i="1"/>
  <c r="E12" i="1"/>
  <c r="D12" i="1"/>
  <c r="F9" i="1"/>
  <c r="F8" i="1"/>
  <c r="L7" i="1"/>
  <c r="K7" i="1"/>
  <c r="G7" i="1"/>
  <c r="H7" i="1"/>
  <c r="I7" i="1"/>
  <c r="J7" i="1"/>
  <c r="D6" i="1"/>
  <c r="F7" i="1"/>
  <c r="E7" i="1"/>
  <c r="D7" i="1"/>
  <c r="E6" i="1"/>
  <c r="H5" i="1"/>
  <c r="I5" i="1"/>
  <c r="J5" i="1"/>
  <c r="K5" i="1"/>
  <c r="L5" i="1"/>
  <c r="I4" i="1"/>
  <c r="J4" i="1"/>
  <c r="K4" i="1"/>
  <c r="L4" i="1"/>
  <c r="H4" i="1"/>
  <c r="O18" i="5" l="1"/>
  <c r="E21" i="12" l="1"/>
  <c r="E32" i="12" s="1"/>
  <c r="G21" i="12"/>
  <c r="G32" i="12" s="1"/>
  <c r="I21" i="12"/>
  <c r="I32" i="12" s="1"/>
  <c r="F21" i="12"/>
  <c r="F32" i="12" s="1"/>
  <c r="H21" i="12"/>
  <c r="H32" i="12" s="1"/>
  <c r="D21" i="12" l="1"/>
  <c r="D32" i="12" s="1"/>
  <c r="O34" i="5" l="1"/>
  <c r="O4" i="5"/>
  <c r="O5" i="5"/>
  <c r="O6" i="5"/>
  <c r="O9" i="5"/>
  <c r="O11" i="5"/>
  <c r="O12" i="5"/>
  <c r="O13" i="5"/>
  <c r="O21" i="5"/>
  <c r="O23" i="5"/>
  <c r="O29" i="5" l="1"/>
  <c r="D33" i="5" l="1"/>
  <c r="E33" i="5"/>
  <c r="F33" i="5"/>
  <c r="G33" i="5"/>
  <c r="H33" i="5"/>
  <c r="I33" i="5"/>
  <c r="J33" i="5"/>
  <c r="K33" i="5"/>
  <c r="L33" i="5"/>
  <c r="M33" i="5"/>
  <c r="N33" i="5"/>
  <c r="O33" i="5" l="1"/>
  <c r="N31" i="5" l="1"/>
  <c r="N35" i="5" s="1"/>
  <c r="M31" i="5"/>
  <c r="M35" i="5" s="1"/>
  <c r="O8" i="5" l="1"/>
  <c r="H35" i="5"/>
  <c r="H19" i="1"/>
  <c r="M3" i="1"/>
  <c r="O19" i="5"/>
  <c r="M21" i="1"/>
  <c r="O7" i="5" l="1"/>
  <c r="O15" i="5"/>
  <c r="O14" i="5"/>
  <c r="O25" i="5"/>
  <c r="O30" i="5"/>
  <c r="O28" i="5"/>
  <c r="O10" i="5"/>
  <c r="O17" i="5"/>
  <c r="O26" i="5"/>
  <c r="I31" i="5"/>
  <c r="I35" i="5" s="1"/>
  <c r="O27" i="5"/>
  <c r="K31" i="5"/>
  <c r="K35" i="5" s="1"/>
  <c r="L19" i="1"/>
  <c r="L31" i="5"/>
  <c r="L35" i="5" s="1"/>
  <c r="D35" i="5"/>
  <c r="E31" i="5"/>
  <c r="E35" i="5" s="1"/>
  <c r="F31" i="5"/>
  <c r="F35" i="5" s="1"/>
  <c r="G31" i="5"/>
  <c r="G35" i="5" s="1"/>
  <c r="J31" i="5"/>
  <c r="J35" i="5" s="1"/>
  <c r="I19" i="1"/>
  <c r="K19" i="1"/>
  <c r="G19" i="1"/>
  <c r="J19" i="1"/>
  <c r="O32" i="5" l="1"/>
  <c r="O36" i="5" s="1"/>
  <c r="O35" i="5"/>
</calcChain>
</file>

<file path=xl/sharedStrings.xml><?xml version="1.0" encoding="utf-8"?>
<sst xmlns="http://schemas.openxmlformats.org/spreadsheetml/2006/main" count="276" uniqueCount="137">
  <si>
    <t>1. Обязательная часть</t>
  </si>
  <si>
    <t>Русский язык</t>
  </si>
  <si>
    <t>Литературное чтение</t>
  </si>
  <si>
    <t>Математика</t>
  </si>
  <si>
    <t>Окружающий мир</t>
  </si>
  <si>
    <t>Основы религиозной культуры и светской этики</t>
  </si>
  <si>
    <t>Музыка</t>
  </si>
  <si>
    <t>Изобразительное искусство</t>
  </si>
  <si>
    <t>Технология</t>
  </si>
  <si>
    <t>Физическая культура</t>
  </si>
  <si>
    <t>ИТОГО</t>
  </si>
  <si>
    <t>Искусство</t>
  </si>
  <si>
    <t>Общий объем учебной нагрузки</t>
  </si>
  <si>
    <t>2Б</t>
  </si>
  <si>
    <t>3Б</t>
  </si>
  <si>
    <t>4А</t>
  </si>
  <si>
    <t>4Б</t>
  </si>
  <si>
    <t>Предметные области</t>
  </si>
  <si>
    <t>Классы</t>
  </si>
  <si>
    <t>Количество часов в неделю</t>
  </si>
  <si>
    <t>Всего</t>
  </si>
  <si>
    <t>Обязательная часть</t>
  </si>
  <si>
    <t>Литература</t>
  </si>
  <si>
    <t>Математика и информатика</t>
  </si>
  <si>
    <t>Общественно-научные предметы</t>
  </si>
  <si>
    <t>Обществознание</t>
  </si>
  <si>
    <t>География</t>
  </si>
  <si>
    <t>Естественно-научные предметы</t>
  </si>
  <si>
    <t>Биология</t>
  </si>
  <si>
    <t>Физическая культура и основы безопасности жизнедеятельности</t>
  </si>
  <si>
    <t>Итого</t>
  </si>
  <si>
    <t>Учебные предметы</t>
  </si>
  <si>
    <t>базовый</t>
  </si>
  <si>
    <t>Химия</t>
  </si>
  <si>
    <t>ОБЖ</t>
  </si>
  <si>
    <t xml:space="preserve">базовый </t>
  </si>
  <si>
    <t xml:space="preserve">Литература </t>
  </si>
  <si>
    <t xml:space="preserve">Физика </t>
  </si>
  <si>
    <t xml:space="preserve">Биология </t>
  </si>
  <si>
    <t>2А</t>
  </si>
  <si>
    <t>3А</t>
  </si>
  <si>
    <t xml:space="preserve">Иностранный язык </t>
  </si>
  <si>
    <t>Часть, формируемая участниками образовательных отношений.</t>
  </si>
  <si>
    <t>Максимально допустимая недельная нагрузка</t>
  </si>
  <si>
    <t>Максимально допустимая недельная нагрузка при 5-дневной учебной неделе</t>
  </si>
  <si>
    <t>Русский язык и литературное чтение</t>
  </si>
  <si>
    <t>Русский язык и литература</t>
  </si>
  <si>
    <t xml:space="preserve">Родной язык и родная литература </t>
  </si>
  <si>
    <t>Родной язык и литературное чтение на родном языке</t>
  </si>
  <si>
    <t>История России. Всеобщая история</t>
  </si>
  <si>
    <t xml:space="preserve">углублён.                                    базовый                  </t>
  </si>
  <si>
    <t xml:space="preserve">углублён. </t>
  </si>
  <si>
    <t>Астрономия</t>
  </si>
  <si>
    <t>(англ./нем)</t>
  </si>
  <si>
    <t>(англ./англ.)</t>
  </si>
  <si>
    <t xml:space="preserve">Химия </t>
  </si>
  <si>
    <t xml:space="preserve">Информатика           </t>
  </si>
  <si>
    <t xml:space="preserve">Физика        </t>
  </si>
  <si>
    <t>Обществознание и естествознание (Окружающий мир)</t>
  </si>
  <si>
    <t>Иностранный язык</t>
  </si>
  <si>
    <r>
      <t>2. Часть, формируемая участниками образовательного процесса</t>
    </r>
    <r>
      <rPr>
        <i/>
        <sz val="12"/>
        <color indexed="8"/>
        <rFont val="Times New Roman"/>
        <family val="1"/>
        <charset val="204"/>
      </rPr>
      <t/>
    </r>
  </si>
  <si>
    <t>Литературное чтение на родном языке (русском)</t>
  </si>
  <si>
    <t>Родной язык (русский)</t>
  </si>
  <si>
    <t>5А</t>
  </si>
  <si>
    <t>5Б</t>
  </si>
  <si>
    <t>6А</t>
  </si>
  <si>
    <t>6Б</t>
  </si>
  <si>
    <t>7А</t>
  </si>
  <si>
    <t>8 Б</t>
  </si>
  <si>
    <t>8 А</t>
  </si>
  <si>
    <t>9 А</t>
  </si>
  <si>
    <t>9 Б</t>
  </si>
  <si>
    <t>Основы безопасности жизнедеятельности</t>
  </si>
  <si>
    <t>История</t>
  </si>
  <si>
    <t xml:space="preserve">Уровень </t>
  </si>
  <si>
    <t xml:space="preserve">Русский язык и литература </t>
  </si>
  <si>
    <t xml:space="preserve">Иностранные языки </t>
  </si>
  <si>
    <t xml:space="preserve">Математика и информатика </t>
  </si>
  <si>
    <t xml:space="preserve">Естественные науки </t>
  </si>
  <si>
    <t>Общественные науки</t>
  </si>
  <si>
    <t>Физическая культура, экология и основы безопасности жизнедеятельности</t>
  </si>
  <si>
    <t xml:space="preserve">Иностранный язык   (англ./нем) </t>
  </si>
  <si>
    <t xml:space="preserve">базовый                  </t>
  </si>
  <si>
    <t xml:space="preserve"> базовый                  </t>
  </si>
  <si>
    <t xml:space="preserve">Курсы по выбору  Элективный курсы </t>
  </si>
  <si>
    <t>Родная литература (русская)</t>
  </si>
  <si>
    <t xml:space="preserve">Математика  </t>
  </si>
  <si>
    <t xml:space="preserve">Искусство письменной речи </t>
  </si>
  <si>
    <t>Трудные вопросы информатики</t>
  </si>
  <si>
    <t xml:space="preserve">Физика. Избранные вопросы </t>
  </si>
  <si>
    <t>Грамматика английского языка</t>
  </si>
  <si>
    <t>Основы правовых знаний</t>
  </si>
  <si>
    <t xml:space="preserve">Функции в школьном курсе математики </t>
  </si>
  <si>
    <t>Индивидуальный проект</t>
  </si>
  <si>
    <t xml:space="preserve">Химия в задачах и упражнениях </t>
  </si>
  <si>
    <t>Родной язык   (русский)</t>
  </si>
  <si>
    <t>Информатика</t>
  </si>
  <si>
    <t>3В</t>
  </si>
  <si>
    <t>7Б</t>
  </si>
  <si>
    <t>7В</t>
  </si>
  <si>
    <t xml:space="preserve">Право </t>
  </si>
  <si>
    <t>углублен.</t>
  </si>
  <si>
    <t>ОДНКНР</t>
  </si>
  <si>
    <t>Обществознание, теория и практика</t>
  </si>
  <si>
    <t>Информатика. Програмирование</t>
  </si>
  <si>
    <t>Технология решения задач по физике</t>
  </si>
  <si>
    <t xml:space="preserve">Иностранный язык   (английский) </t>
  </si>
  <si>
    <t xml:space="preserve">Трудные вопросы орфографии и пунктуации </t>
  </si>
  <si>
    <t xml:space="preserve">Решение генетических задач </t>
  </si>
  <si>
    <t xml:space="preserve">Трудные вопросы общей биологии </t>
  </si>
  <si>
    <t xml:space="preserve">Трудные вопросы органической химии </t>
  </si>
  <si>
    <t xml:space="preserve">Решение задач повышенной сложности по химии </t>
  </si>
  <si>
    <t xml:space="preserve">Математика. Избранные вопросы </t>
  </si>
  <si>
    <t>2021-2022</t>
  </si>
  <si>
    <t>2022-2023</t>
  </si>
  <si>
    <t>Азбука финансовой грамотности</t>
  </si>
  <si>
    <t>Трудные вопросы орфографии и пунктуации</t>
  </si>
  <si>
    <t>Лексико-грамматические навыки в устной речи</t>
  </si>
  <si>
    <t>Трудные вопросы общей биологии</t>
  </si>
  <si>
    <t>Основы правовой грамотности</t>
  </si>
  <si>
    <t>Математика. Избранные вопросы</t>
  </si>
  <si>
    <t xml:space="preserve">Решение биологических задач </t>
  </si>
  <si>
    <t>Решение задач повышенной сложности по химии</t>
  </si>
  <si>
    <t>ИГЗ: Математика в чертежах</t>
  </si>
  <si>
    <t>Сетка часов по каждому индивидуальному образовательному маршруту в 11 классе прикладывается</t>
  </si>
  <si>
    <t xml:space="preserve">Иностранный язык   (англ.) </t>
  </si>
  <si>
    <t xml:space="preserve"> 10 кл  группа 1  </t>
  </si>
  <si>
    <t xml:space="preserve"> 10 кл  группа 2</t>
  </si>
  <si>
    <t xml:space="preserve"> 10 кл  группа 3  </t>
  </si>
  <si>
    <t xml:space="preserve"> 11 кл  группа1  </t>
  </si>
  <si>
    <t xml:space="preserve"> 11 кл группа 2</t>
  </si>
  <si>
    <t xml:space="preserve"> 11 кл  группа 3</t>
  </si>
  <si>
    <t xml:space="preserve">X класс    20-21 </t>
  </si>
  <si>
    <t>XI класс  21-22</t>
  </si>
  <si>
    <t>Уровень</t>
  </si>
  <si>
    <t>1А</t>
  </si>
  <si>
    <t>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</si>
</sst>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3" borderId="15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15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" fontId="5" fillId="0" borderId="0" xfId="0" applyNumberFormat="1" applyFont="1" applyAlignment="1">
      <alignment vertical="top"/>
    </xf>
    <xf numFmtId="1" fontId="4" fillId="2" borderId="2" xfId="0" applyNumberFormat="1" applyFont="1" applyFill="1" applyBorder="1" applyAlignment="1">
      <alignment vertical="top" wrapText="1"/>
    </xf>
    <xf numFmtId="1" fontId="5" fillId="0" borderId="2" xfId="0" applyNumberFormat="1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4" borderId="15" xfId="0" applyFont="1" applyFill="1" applyBorder="1" applyAlignment="1">
      <alignment horizontal="left" vertical="top" wrapText="1"/>
    </xf>
    <xf numFmtId="0" fontId="2" fillId="4" borderId="15" xfId="0" applyFont="1" applyFill="1" applyBorder="1" applyAlignment="1">
      <alignment vertical="top" wrapText="1"/>
    </xf>
    <xf numFmtId="0" fontId="5" fillId="4" borderId="15" xfId="0" applyFont="1" applyFill="1" applyBorder="1" applyAlignment="1">
      <alignment vertical="top" wrapText="1"/>
    </xf>
    <xf numFmtId="0" fontId="2" fillId="4" borderId="17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/>
    </xf>
    <xf numFmtId="1" fontId="9" fillId="0" borderId="2" xfId="0" applyNumberFormat="1" applyFont="1" applyBorder="1" applyAlignment="1">
      <alignment horizontal="justify" vertical="top" wrapText="1"/>
    </xf>
    <xf numFmtId="1" fontId="9" fillId="0" borderId="2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1" fontId="9" fillId="0" borderId="4" xfId="0" applyNumberFormat="1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vertical="top" wrapText="1"/>
    </xf>
    <xf numFmtId="2" fontId="9" fillId="0" borderId="0" xfId="0" applyNumberFormat="1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right" vertical="top" wrapText="1"/>
    </xf>
    <xf numFmtId="0" fontId="9" fillId="0" borderId="5" xfId="0" applyFont="1" applyBorder="1" applyAlignment="1">
      <alignment vertical="top"/>
    </xf>
    <xf numFmtId="1" fontId="9" fillId="0" borderId="10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1" fontId="8" fillId="0" borderId="1" xfId="0" applyNumberFormat="1" applyFont="1" applyBorder="1" applyAlignment="1">
      <alignment horizontal="justify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1" fontId="9" fillId="0" borderId="0" xfId="0" applyNumberFormat="1" applyFont="1" applyAlignment="1">
      <alignment vertical="top"/>
    </xf>
    <xf numFmtId="1" fontId="9" fillId="0" borderId="1" xfId="0" applyNumberFormat="1" applyFont="1" applyBorder="1" applyAlignment="1">
      <alignment horizontal="justify" vertical="top" wrapText="1"/>
    </xf>
    <xf numFmtId="1" fontId="9" fillId="0" borderId="1" xfId="0" applyNumberFormat="1" applyFont="1" applyBorder="1" applyAlignment="1">
      <alignment vertical="top"/>
    </xf>
    <xf numFmtId="1" fontId="8" fillId="0" borderId="1" xfId="0" applyNumberFormat="1" applyFont="1" applyBorder="1" applyAlignment="1">
      <alignment vertical="top" wrapText="1"/>
    </xf>
    <xf numFmtId="1" fontId="9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horizontal="left" vertical="top"/>
    </xf>
    <xf numFmtId="1" fontId="8" fillId="0" borderId="1" xfId="0" applyNumberFormat="1" applyFont="1" applyBorder="1" applyAlignment="1">
      <alignment wrapText="1"/>
    </xf>
    <xf numFmtId="1" fontId="8" fillId="0" borderId="2" xfId="0" applyNumberFormat="1" applyFont="1" applyBorder="1" applyAlignment="1"/>
    <xf numFmtId="1" fontId="8" fillId="0" borderId="2" xfId="0" applyNumberFormat="1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left" vertical="top" wrapText="1"/>
    </xf>
    <xf numFmtId="1" fontId="8" fillId="0" borderId="12" xfId="0" applyNumberFormat="1" applyFont="1" applyBorder="1" applyAlignment="1">
      <alignment horizontal="left" vertical="top" wrapText="1"/>
    </xf>
    <xf numFmtId="1" fontId="8" fillId="0" borderId="2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11" fillId="4" borderId="16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12" fillId="0" borderId="1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4" borderId="15" xfId="0" applyFont="1" applyFill="1" applyBorder="1" applyAlignment="1">
      <alignment vertical="top" wrapText="1"/>
    </xf>
    <xf numFmtId="0" fontId="11" fillId="4" borderId="24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25" xfId="0" applyFont="1" applyBorder="1" applyAlignment="1">
      <alignment horizontal="right" vertical="top" wrapText="1"/>
    </xf>
    <xf numFmtId="0" fontId="9" fillId="0" borderId="27" xfId="0" applyFont="1" applyBorder="1" applyAlignment="1">
      <alignment horizontal="right" vertical="top" wrapText="1"/>
    </xf>
    <xf numFmtId="0" fontId="8" fillId="0" borderId="15" xfId="0" applyFont="1" applyBorder="1" applyAlignment="1">
      <alignment vertical="top"/>
    </xf>
    <xf numFmtId="0" fontId="8" fillId="4" borderId="15" xfId="0" applyFont="1" applyFill="1" applyBorder="1" applyAlignment="1">
      <alignment vertical="top"/>
    </xf>
    <xf numFmtId="0" fontId="9" fillId="4" borderId="15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" fontId="8" fillId="0" borderId="15" xfId="0" applyNumberFormat="1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9" fillId="4" borderId="15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5" fillId="0" borderId="15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1" fontId="9" fillId="4" borderId="2" xfId="0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/>
    </xf>
    <xf numFmtId="0" fontId="9" fillId="4" borderId="12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5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right" vertical="top" wrapText="1"/>
    </xf>
    <xf numFmtId="0" fontId="5" fillId="4" borderId="0" xfId="0" applyFont="1" applyFill="1" applyAlignment="1">
      <alignment vertical="top"/>
    </xf>
    <xf numFmtId="1" fontId="5" fillId="4" borderId="1" xfId="0" applyNumberFormat="1" applyFont="1" applyFill="1" applyBorder="1" applyAlignment="1">
      <alignment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2" fillId="4" borderId="2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4" borderId="4" xfId="0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1" fontId="4" fillId="2" borderId="20" xfId="0" applyNumberFormat="1" applyFont="1" applyFill="1" applyBorder="1" applyAlignment="1">
      <alignment vertical="top" wrapText="1"/>
    </xf>
    <xf numFmtId="1" fontId="5" fillId="0" borderId="21" xfId="0" applyNumberFormat="1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" fontId="8" fillId="0" borderId="5" xfId="0" applyNumberFormat="1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5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1" fontId="8" fillId="0" borderId="1" xfId="0" applyNumberFormat="1" applyFont="1" applyBorder="1" applyAlignment="1">
      <alignment horizontal="justify" vertical="center" wrapText="1"/>
    </xf>
    <xf numFmtId="1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0" fillId="0" borderId="9" xfId="0" applyFont="1" applyBorder="1" applyAlignment="1">
      <alignment vertical="top"/>
    </xf>
    <xf numFmtId="1" fontId="10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 vertical="center"/>
    </xf>
    <xf numFmtId="0" fontId="9" fillId="0" borderId="5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1" fontId="9" fillId="0" borderId="1" xfId="0" applyNumberFormat="1" applyFont="1" applyFill="1" applyBorder="1" applyAlignment="1">
      <alignment horizontal="justify" vertical="center" wrapText="1"/>
    </xf>
    <xf numFmtId="1" fontId="9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horizontal="justify" vertical="top" wrapText="1"/>
    </xf>
    <xf numFmtId="1" fontId="9" fillId="0" borderId="1" xfId="0" applyNumberFormat="1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3" fillId="3" borderId="15" xfId="0" applyFont="1" applyFill="1" applyBorder="1" applyAlignment="1">
      <alignment vertical="top" wrapText="1"/>
    </xf>
    <xf numFmtId="0" fontId="9" fillId="3" borderId="15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26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15" xfId="0" applyFont="1" applyBorder="1" applyAlignment="1">
      <alignment vertical="top"/>
    </xf>
    <xf numFmtId="0" fontId="5" fillId="0" borderId="15" xfId="0" applyFont="1" applyBorder="1" applyAlignment="1">
      <alignment vertical="top" wrapText="1"/>
    </xf>
    <xf numFmtId="0" fontId="6" fillId="3" borderId="15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O4" sqref="O4"/>
    </sheetView>
  </sheetViews>
  <sheetFormatPr defaultRowHeight="14.25" customHeight="1" x14ac:dyDescent="0.25"/>
  <cols>
    <col min="1" max="1" width="35.28515625" style="3" customWidth="1"/>
    <col min="2" max="2" width="28.140625" style="3" customWidth="1"/>
    <col min="3" max="3" width="9.5703125" style="3" customWidth="1"/>
    <col min="4" max="12" width="6.5703125" style="3" customWidth="1"/>
    <col min="13" max="13" width="6.5703125" style="45" customWidth="1"/>
    <col min="14" max="16384" width="9.140625" style="3"/>
  </cols>
  <sheetData>
    <row r="1" spans="1:15" ht="14.25" customHeight="1" thickBot="1" x14ac:dyDescent="0.3">
      <c r="A1" s="194" t="s">
        <v>17</v>
      </c>
      <c r="B1" s="161" t="s">
        <v>18</v>
      </c>
      <c r="C1" s="1"/>
      <c r="D1" s="190" t="s">
        <v>135</v>
      </c>
      <c r="E1" s="190" t="s">
        <v>136</v>
      </c>
      <c r="F1" s="190" t="s">
        <v>39</v>
      </c>
      <c r="G1" s="190" t="s">
        <v>13</v>
      </c>
      <c r="H1" s="190" t="s">
        <v>40</v>
      </c>
      <c r="I1" s="190" t="s">
        <v>14</v>
      </c>
      <c r="J1" s="190" t="s">
        <v>97</v>
      </c>
      <c r="K1" s="190" t="s">
        <v>15</v>
      </c>
      <c r="L1" s="191" t="s">
        <v>16</v>
      </c>
      <c r="M1" s="190" t="s">
        <v>20</v>
      </c>
    </row>
    <row r="2" spans="1:15" ht="21" customHeight="1" thickBot="1" x14ac:dyDescent="0.3">
      <c r="A2" s="194"/>
      <c r="B2" s="185" t="s">
        <v>31</v>
      </c>
      <c r="C2" s="186" t="s">
        <v>134</v>
      </c>
      <c r="D2" s="189"/>
      <c r="E2" s="189"/>
      <c r="F2" s="189"/>
      <c r="G2" s="189"/>
      <c r="H2" s="189"/>
      <c r="I2" s="189"/>
      <c r="J2" s="189"/>
      <c r="K2" s="189"/>
      <c r="L2" s="188"/>
      <c r="M2" s="189"/>
    </row>
    <row r="3" spans="1:15" ht="14.25" customHeight="1" thickBot="1" x14ac:dyDescent="0.3">
      <c r="A3" s="18"/>
      <c r="B3" s="2" t="s">
        <v>0</v>
      </c>
      <c r="C3" s="53"/>
      <c r="D3" s="160"/>
      <c r="E3" s="160"/>
      <c r="F3" s="160"/>
      <c r="G3" s="160"/>
      <c r="H3" s="160"/>
      <c r="I3" s="187"/>
      <c r="J3" s="160"/>
      <c r="K3" s="160"/>
      <c r="L3" s="160"/>
      <c r="M3" s="42">
        <f t="shared" ref="M3" si="0">SUM(D3:L3)</f>
        <v>0</v>
      </c>
    </row>
    <row r="4" spans="1:15" ht="34.5" customHeight="1" thickBot="1" x14ac:dyDescent="0.3">
      <c r="A4" s="201" t="s">
        <v>48</v>
      </c>
      <c r="B4" s="19" t="s">
        <v>95</v>
      </c>
      <c r="C4" s="54" t="s">
        <v>32</v>
      </c>
      <c r="D4" s="19"/>
      <c r="E4" s="19"/>
      <c r="F4" s="19"/>
      <c r="G4" s="19"/>
      <c r="H4" s="26">
        <f>0.5*34</f>
        <v>17</v>
      </c>
      <c r="I4" s="26">
        <f t="shared" ref="I4:L5" si="1">0.5*34</f>
        <v>17</v>
      </c>
      <c r="J4" s="26">
        <f t="shared" si="1"/>
        <v>17</v>
      </c>
      <c r="K4" s="26">
        <f t="shared" si="1"/>
        <v>17</v>
      </c>
      <c r="L4" s="26">
        <f t="shared" si="1"/>
        <v>17</v>
      </c>
      <c r="M4" s="42">
        <f>SUM(D4:L4)</f>
        <v>85</v>
      </c>
    </row>
    <row r="5" spans="1:15" ht="34.5" customHeight="1" thickBot="1" x14ac:dyDescent="0.3">
      <c r="A5" s="205"/>
      <c r="B5" s="19" t="s">
        <v>61</v>
      </c>
      <c r="C5" s="54" t="s">
        <v>32</v>
      </c>
      <c r="D5" s="19"/>
      <c r="E5" s="19"/>
      <c r="F5" s="19"/>
      <c r="G5" s="19"/>
      <c r="H5" s="26">
        <f>0.5*34</f>
        <v>17</v>
      </c>
      <c r="I5" s="26">
        <f t="shared" si="1"/>
        <v>17</v>
      </c>
      <c r="J5" s="26">
        <f t="shared" si="1"/>
        <v>17</v>
      </c>
      <c r="K5" s="26">
        <f t="shared" si="1"/>
        <v>17</v>
      </c>
      <c r="L5" s="26">
        <f t="shared" si="1"/>
        <v>17</v>
      </c>
      <c r="M5" s="42">
        <f t="shared" ref="M5:M18" si="2">SUM(D5:L5)</f>
        <v>85</v>
      </c>
    </row>
    <row r="6" spans="1:15" ht="14.25" customHeight="1" thickBot="1" x14ac:dyDescent="0.3">
      <c r="A6" s="201" t="s">
        <v>45</v>
      </c>
      <c r="B6" s="19" t="s">
        <v>1</v>
      </c>
      <c r="C6" s="54" t="s">
        <v>32</v>
      </c>
      <c r="D6" s="19">
        <f>5*33</f>
        <v>165</v>
      </c>
      <c r="E6" s="19">
        <f>5*33</f>
        <v>165</v>
      </c>
      <c r="F6" s="36">
        <f>5*34</f>
        <v>170</v>
      </c>
      <c r="G6" s="36">
        <f>5*34</f>
        <v>170</v>
      </c>
      <c r="H6" s="36">
        <f t="shared" ref="H6:J6" si="3">4*34</f>
        <v>136</v>
      </c>
      <c r="I6" s="36">
        <f t="shared" si="3"/>
        <v>136</v>
      </c>
      <c r="J6" s="36">
        <f t="shared" si="3"/>
        <v>136</v>
      </c>
      <c r="K6" s="36">
        <f>4*34</f>
        <v>136</v>
      </c>
      <c r="L6" s="36">
        <f>4*34</f>
        <v>136</v>
      </c>
      <c r="M6" s="42">
        <f t="shared" si="2"/>
        <v>1350</v>
      </c>
    </row>
    <row r="7" spans="1:15" ht="14.25" customHeight="1" thickBot="1" x14ac:dyDescent="0.3">
      <c r="A7" s="202"/>
      <c r="B7" s="19" t="s">
        <v>2</v>
      </c>
      <c r="C7" s="54" t="s">
        <v>32</v>
      </c>
      <c r="D7" s="19">
        <f>4*33</f>
        <v>132</v>
      </c>
      <c r="E7" s="40">
        <f>4*33</f>
        <v>132</v>
      </c>
      <c r="F7" s="37">
        <f>4*34</f>
        <v>136</v>
      </c>
      <c r="G7" s="37">
        <f t="shared" ref="G7:J7" si="4">4*34</f>
        <v>136</v>
      </c>
      <c r="H7" s="37">
        <f t="shared" si="4"/>
        <v>136</v>
      </c>
      <c r="I7" s="37">
        <f t="shared" si="4"/>
        <v>136</v>
      </c>
      <c r="J7" s="37">
        <f t="shared" si="4"/>
        <v>136</v>
      </c>
      <c r="K7" s="6">
        <f>3*34</f>
        <v>102</v>
      </c>
      <c r="L7" s="6">
        <f>3*34</f>
        <v>102</v>
      </c>
      <c r="M7" s="42">
        <f t="shared" si="2"/>
        <v>1148</v>
      </c>
    </row>
    <row r="8" spans="1:15" ht="14.25" customHeight="1" thickBot="1" x14ac:dyDescent="0.3">
      <c r="A8" s="201" t="s">
        <v>41</v>
      </c>
      <c r="B8" s="182" t="s">
        <v>41</v>
      </c>
      <c r="C8" s="174"/>
      <c r="D8" s="174"/>
      <c r="E8" s="174"/>
      <c r="F8" s="175">
        <f>3*34</f>
        <v>102</v>
      </c>
      <c r="G8" s="175">
        <f t="shared" ref="G8:J9" si="5">3*34</f>
        <v>102</v>
      </c>
      <c r="H8" s="175">
        <f t="shared" si="5"/>
        <v>102</v>
      </c>
      <c r="I8" s="175">
        <f t="shared" si="5"/>
        <v>102</v>
      </c>
      <c r="J8" s="175">
        <f t="shared" si="5"/>
        <v>102</v>
      </c>
      <c r="K8" s="176"/>
      <c r="L8" s="176"/>
      <c r="M8" s="177">
        <f t="shared" si="2"/>
        <v>510</v>
      </c>
    </row>
    <row r="9" spans="1:15" ht="14.25" customHeight="1" thickBot="1" x14ac:dyDescent="0.3">
      <c r="A9" s="202"/>
      <c r="B9" s="178" t="s">
        <v>54</v>
      </c>
      <c r="C9" s="178" t="s">
        <v>101</v>
      </c>
      <c r="D9" s="178"/>
      <c r="E9" s="179"/>
      <c r="F9" s="180">
        <f>3*34</f>
        <v>102</v>
      </c>
      <c r="G9" s="180">
        <f t="shared" si="5"/>
        <v>102</v>
      </c>
      <c r="H9" s="180">
        <f t="shared" si="5"/>
        <v>102</v>
      </c>
      <c r="I9" s="180">
        <f t="shared" si="5"/>
        <v>102</v>
      </c>
      <c r="J9" s="180">
        <f t="shared" si="5"/>
        <v>102</v>
      </c>
      <c r="K9" s="176"/>
      <c r="L9" s="176"/>
      <c r="M9" s="177">
        <f t="shared" si="2"/>
        <v>510</v>
      </c>
    </row>
    <row r="10" spans="1:15" ht="14.25" customHeight="1" thickBot="1" x14ac:dyDescent="0.3">
      <c r="A10" s="172"/>
      <c r="B10" s="183" t="s">
        <v>41</v>
      </c>
      <c r="C10" s="159"/>
      <c r="D10" s="159"/>
      <c r="E10" s="159"/>
      <c r="F10" s="63"/>
      <c r="G10" s="63"/>
      <c r="H10" s="63"/>
      <c r="I10" s="63"/>
      <c r="J10" s="63"/>
      <c r="K10" s="64">
        <v>68</v>
      </c>
      <c r="L10" s="64">
        <v>68</v>
      </c>
      <c r="M10" s="42">
        <v>136</v>
      </c>
    </row>
    <row r="11" spans="1:15" ht="14.25" customHeight="1" thickBot="1" x14ac:dyDescent="0.3">
      <c r="A11" s="160"/>
      <c r="B11" s="184" t="s">
        <v>54</v>
      </c>
      <c r="C11" s="160" t="s">
        <v>32</v>
      </c>
      <c r="D11" s="160"/>
      <c r="E11" s="160"/>
      <c r="F11" s="65"/>
      <c r="G11" s="65"/>
      <c r="H11" s="173"/>
      <c r="I11" s="173"/>
      <c r="J11" s="173"/>
      <c r="K11" s="66">
        <v>68</v>
      </c>
      <c r="L11" s="66">
        <v>68</v>
      </c>
      <c r="M11" s="42">
        <v>136</v>
      </c>
    </row>
    <row r="12" spans="1:15" ht="19.5" customHeight="1" thickBot="1" x14ac:dyDescent="0.3">
      <c r="A12" s="159" t="s">
        <v>23</v>
      </c>
      <c r="B12" s="160" t="s">
        <v>3</v>
      </c>
      <c r="C12" s="54" t="s">
        <v>32</v>
      </c>
      <c r="D12" s="19">
        <f>4*33</f>
        <v>132</v>
      </c>
      <c r="E12" s="19">
        <f>4*33</f>
        <v>132</v>
      </c>
      <c r="F12" s="37">
        <f>4*34</f>
        <v>136</v>
      </c>
      <c r="G12" s="37">
        <f t="shared" ref="G12:L12" si="6">4*34</f>
        <v>136</v>
      </c>
      <c r="H12" s="37">
        <f t="shared" si="6"/>
        <v>136</v>
      </c>
      <c r="I12" s="37">
        <f t="shared" si="6"/>
        <v>136</v>
      </c>
      <c r="J12" s="37">
        <f t="shared" si="6"/>
        <v>136</v>
      </c>
      <c r="K12" s="37">
        <f t="shared" si="6"/>
        <v>136</v>
      </c>
      <c r="L12" s="37">
        <f t="shared" si="6"/>
        <v>136</v>
      </c>
      <c r="M12" s="42">
        <f t="shared" si="2"/>
        <v>1216</v>
      </c>
    </row>
    <row r="13" spans="1:15" ht="31.5" customHeight="1" thickBot="1" x14ac:dyDescent="0.3">
      <c r="A13" s="162" t="s">
        <v>58</v>
      </c>
      <c r="B13" s="19" t="s">
        <v>4</v>
      </c>
      <c r="C13" s="54" t="s">
        <v>32</v>
      </c>
      <c r="D13" s="19">
        <f>2*33</f>
        <v>66</v>
      </c>
      <c r="E13" s="40">
        <f>2*33</f>
        <v>66</v>
      </c>
      <c r="F13" s="38">
        <f>2*34</f>
        <v>68</v>
      </c>
      <c r="G13" s="38">
        <f t="shared" ref="G13:L13" si="7">2*34</f>
        <v>68</v>
      </c>
      <c r="H13" s="38">
        <f t="shared" si="7"/>
        <v>68</v>
      </c>
      <c r="I13" s="38">
        <f t="shared" si="7"/>
        <v>68</v>
      </c>
      <c r="J13" s="38">
        <f t="shared" si="7"/>
        <v>68</v>
      </c>
      <c r="K13" s="38">
        <f t="shared" si="7"/>
        <v>68</v>
      </c>
      <c r="L13" s="38">
        <f t="shared" si="7"/>
        <v>68</v>
      </c>
      <c r="M13" s="42">
        <f t="shared" si="2"/>
        <v>608</v>
      </c>
      <c r="O13" s="181"/>
    </row>
    <row r="14" spans="1:15" ht="32.25" thickBot="1" x14ac:dyDescent="0.3">
      <c r="A14" s="19" t="s">
        <v>5</v>
      </c>
      <c r="B14" s="19" t="s">
        <v>5</v>
      </c>
      <c r="C14" s="26" t="s">
        <v>32</v>
      </c>
      <c r="D14" s="26"/>
      <c r="E14" s="19"/>
      <c r="F14" s="37"/>
      <c r="G14" s="37"/>
      <c r="H14" s="19"/>
      <c r="I14" s="26"/>
      <c r="J14" s="19"/>
      <c r="K14" s="6">
        <f>1*34</f>
        <v>34</v>
      </c>
      <c r="L14" s="6">
        <f>1*34</f>
        <v>34</v>
      </c>
      <c r="M14" s="42">
        <f t="shared" si="2"/>
        <v>68</v>
      </c>
    </row>
    <row r="15" spans="1:15" ht="14.25" customHeight="1" thickBot="1" x14ac:dyDescent="0.3">
      <c r="A15" s="195" t="s">
        <v>11</v>
      </c>
      <c r="B15" s="19" t="s">
        <v>6</v>
      </c>
      <c r="C15" s="54" t="s">
        <v>32</v>
      </c>
      <c r="D15" s="19">
        <f>1*33</f>
        <v>33</v>
      </c>
      <c r="E15" s="40">
        <f>1*33</f>
        <v>33</v>
      </c>
      <c r="F15" s="37">
        <f>1*34</f>
        <v>34</v>
      </c>
      <c r="G15" s="37">
        <f t="shared" ref="G15:L17" si="8">1*34</f>
        <v>34</v>
      </c>
      <c r="H15" s="37">
        <f t="shared" si="8"/>
        <v>34</v>
      </c>
      <c r="I15" s="37">
        <f t="shared" si="8"/>
        <v>34</v>
      </c>
      <c r="J15" s="37">
        <f t="shared" si="8"/>
        <v>34</v>
      </c>
      <c r="K15" s="37">
        <f t="shared" si="8"/>
        <v>34</v>
      </c>
      <c r="L15" s="37">
        <f t="shared" si="8"/>
        <v>34</v>
      </c>
      <c r="M15" s="42">
        <f t="shared" si="2"/>
        <v>304</v>
      </c>
    </row>
    <row r="16" spans="1:15" ht="18.75" customHeight="1" thickBot="1" x14ac:dyDescent="0.3">
      <c r="A16" s="196"/>
      <c r="B16" s="19" t="s">
        <v>7</v>
      </c>
      <c r="C16" s="54" t="s">
        <v>32</v>
      </c>
      <c r="D16" s="40">
        <f t="shared" ref="D16:E17" si="9">1*33</f>
        <v>33</v>
      </c>
      <c r="E16" s="40">
        <f t="shared" si="9"/>
        <v>33</v>
      </c>
      <c r="F16" s="37">
        <f t="shared" ref="F16:F17" si="10">1*34</f>
        <v>34</v>
      </c>
      <c r="G16" s="37">
        <f t="shared" si="8"/>
        <v>34</v>
      </c>
      <c r="H16" s="37">
        <f t="shared" si="8"/>
        <v>34</v>
      </c>
      <c r="I16" s="37">
        <f t="shared" si="8"/>
        <v>34</v>
      </c>
      <c r="J16" s="37">
        <f t="shared" si="8"/>
        <v>34</v>
      </c>
      <c r="K16" s="37">
        <f t="shared" si="8"/>
        <v>34</v>
      </c>
      <c r="L16" s="37">
        <f t="shared" si="8"/>
        <v>34</v>
      </c>
      <c r="M16" s="42">
        <f t="shared" si="2"/>
        <v>304</v>
      </c>
    </row>
    <row r="17" spans="1:13" ht="14.25" customHeight="1" thickBot="1" x14ac:dyDescent="0.3">
      <c r="A17" s="159" t="s">
        <v>8</v>
      </c>
      <c r="B17" s="19" t="s">
        <v>8</v>
      </c>
      <c r="C17" s="54" t="s">
        <v>32</v>
      </c>
      <c r="D17" s="40">
        <f t="shared" si="9"/>
        <v>33</v>
      </c>
      <c r="E17" s="40">
        <f t="shared" si="9"/>
        <v>33</v>
      </c>
      <c r="F17" s="37">
        <f t="shared" si="10"/>
        <v>34</v>
      </c>
      <c r="G17" s="37">
        <f t="shared" si="8"/>
        <v>34</v>
      </c>
      <c r="H17" s="37">
        <f t="shared" si="8"/>
        <v>34</v>
      </c>
      <c r="I17" s="37">
        <f t="shared" si="8"/>
        <v>34</v>
      </c>
      <c r="J17" s="37">
        <f t="shared" si="8"/>
        <v>34</v>
      </c>
      <c r="K17" s="37">
        <f t="shared" si="8"/>
        <v>34</v>
      </c>
      <c r="L17" s="37">
        <f t="shared" si="8"/>
        <v>34</v>
      </c>
      <c r="M17" s="42">
        <f t="shared" si="2"/>
        <v>304</v>
      </c>
    </row>
    <row r="18" spans="1:13" ht="18.75" customHeight="1" thickBot="1" x14ac:dyDescent="0.3">
      <c r="A18" s="162" t="s">
        <v>9</v>
      </c>
      <c r="B18" s="17" t="s">
        <v>9</v>
      </c>
      <c r="C18" s="52" t="s">
        <v>32</v>
      </c>
      <c r="D18" s="19">
        <f>3*33</f>
        <v>99</v>
      </c>
      <c r="E18" s="40">
        <f>3*33</f>
        <v>99</v>
      </c>
      <c r="F18" s="37">
        <f>2*34</f>
        <v>68</v>
      </c>
      <c r="G18" s="37">
        <f t="shared" ref="G18:J18" si="11">2*34</f>
        <v>68</v>
      </c>
      <c r="H18" s="37">
        <f t="shared" si="11"/>
        <v>68</v>
      </c>
      <c r="I18" s="37">
        <f t="shared" si="11"/>
        <v>68</v>
      </c>
      <c r="J18" s="37">
        <f t="shared" si="11"/>
        <v>68</v>
      </c>
      <c r="K18" s="6">
        <f>3*34</f>
        <v>102</v>
      </c>
      <c r="L18" s="6">
        <f>3*34</f>
        <v>102</v>
      </c>
      <c r="M18" s="42">
        <f t="shared" si="2"/>
        <v>742</v>
      </c>
    </row>
    <row r="19" spans="1:13" s="45" customFormat="1" ht="14.25" customHeight="1" thickBot="1" x14ac:dyDescent="0.3">
      <c r="A19" s="203" t="s">
        <v>10</v>
      </c>
      <c r="B19" s="204"/>
      <c r="C19" s="47"/>
      <c r="D19" s="46">
        <f>SUM(D4:D18)</f>
        <v>693</v>
      </c>
      <c r="E19" s="46">
        <f>SUM(E4:E18)</f>
        <v>693</v>
      </c>
      <c r="F19" s="43">
        <f>SUM(F4:F18)-F9</f>
        <v>782</v>
      </c>
      <c r="G19" s="43">
        <f t="shared" ref="G19:J19" si="12">SUM(G4:G18)-G9</f>
        <v>782</v>
      </c>
      <c r="H19" s="43">
        <f t="shared" ref="H19" si="13">SUM(H4:H18)-H9</f>
        <v>782</v>
      </c>
      <c r="I19" s="43">
        <f t="shared" si="12"/>
        <v>782</v>
      </c>
      <c r="J19" s="43">
        <f t="shared" si="12"/>
        <v>782</v>
      </c>
      <c r="K19" s="43">
        <f>SUM(K4:K18)-K11</f>
        <v>782</v>
      </c>
      <c r="L19" s="43">
        <f>SUM(L4:L18)-L11</f>
        <v>782</v>
      </c>
      <c r="M19" s="43">
        <v>6860</v>
      </c>
    </row>
    <row r="20" spans="1:13" ht="37.5" customHeight="1" thickBot="1" x14ac:dyDescent="0.3">
      <c r="A20" s="199" t="s">
        <v>44</v>
      </c>
      <c r="B20" s="200"/>
      <c r="C20" s="26"/>
      <c r="D20" s="4"/>
      <c r="E20" s="5"/>
      <c r="F20" s="5"/>
      <c r="G20" s="5"/>
      <c r="H20" s="5"/>
      <c r="I20" s="27"/>
      <c r="J20" s="28"/>
      <c r="K20" s="28"/>
      <c r="L20" s="28"/>
      <c r="M20" s="43"/>
    </row>
    <row r="21" spans="1:13" ht="37.5" customHeight="1" thickBot="1" x14ac:dyDescent="0.3">
      <c r="A21" s="197" t="s">
        <v>60</v>
      </c>
      <c r="B21" s="198"/>
      <c r="C21" s="55"/>
      <c r="D21" s="4"/>
      <c r="E21" s="5"/>
      <c r="F21" s="5"/>
      <c r="G21" s="5"/>
      <c r="H21" s="5"/>
      <c r="I21" s="29"/>
      <c r="J21" s="30"/>
      <c r="K21" s="30"/>
      <c r="L21" s="30"/>
      <c r="M21" s="43">
        <f>SUM(D21:L21)</f>
        <v>0</v>
      </c>
    </row>
    <row r="22" spans="1:13" ht="14.25" customHeight="1" thickBot="1" x14ac:dyDescent="0.3">
      <c r="A22" s="192" t="s">
        <v>12</v>
      </c>
      <c r="B22" s="193"/>
      <c r="C22" s="26"/>
      <c r="D22" s="7"/>
      <c r="E22" s="2"/>
      <c r="F22" s="2"/>
      <c r="G22" s="2"/>
      <c r="H22" s="2"/>
      <c r="I22" s="29"/>
      <c r="J22" s="30"/>
      <c r="K22" s="30"/>
      <c r="L22" s="30"/>
      <c r="M22" s="44">
        <f>SUM(M4:M18)</f>
        <v>7506</v>
      </c>
    </row>
  </sheetData>
  <mergeCells count="9">
    <mergeCell ref="A22:B22"/>
    <mergeCell ref="A1:A2"/>
    <mergeCell ref="A15:A16"/>
    <mergeCell ref="A21:B21"/>
    <mergeCell ref="A20:B20"/>
    <mergeCell ref="A6:A7"/>
    <mergeCell ref="A8:A9"/>
    <mergeCell ref="A19:B19"/>
    <mergeCell ref="A4:A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workbookViewId="0">
      <selection activeCell="P29" sqref="P29"/>
    </sheetView>
  </sheetViews>
  <sheetFormatPr defaultRowHeight="14.25" customHeight="1" x14ac:dyDescent="0.25"/>
  <cols>
    <col min="1" max="1" width="20.140625" style="68" customWidth="1"/>
    <col min="2" max="2" width="27.85546875" style="68" customWidth="1"/>
    <col min="3" max="3" width="10" style="68" customWidth="1"/>
    <col min="4" max="14" width="6.85546875" style="68" customWidth="1"/>
    <col min="15" max="15" width="6.85546875" style="111" customWidth="1"/>
    <col min="16" max="16384" width="9.140625" style="68"/>
  </cols>
  <sheetData>
    <row r="1" spans="1:18" ht="14.25" customHeight="1" thickBot="1" x14ac:dyDescent="0.3">
      <c r="A1" s="214" t="s">
        <v>17</v>
      </c>
      <c r="B1" s="67" t="s">
        <v>31</v>
      </c>
      <c r="C1" s="67"/>
      <c r="D1" s="214" t="s">
        <v>19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06" t="s">
        <v>20</v>
      </c>
    </row>
    <row r="2" spans="1:18" ht="14.25" customHeight="1" thickBot="1" x14ac:dyDescent="0.25">
      <c r="A2" s="214"/>
      <c r="B2" s="165" t="s">
        <v>18</v>
      </c>
      <c r="C2" s="69" t="s">
        <v>134</v>
      </c>
      <c r="D2" s="70" t="s">
        <v>63</v>
      </c>
      <c r="E2" s="70" t="s">
        <v>64</v>
      </c>
      <c r="F2" s="70" t="s">
        <v>65</v>
      </c>
      <c r="G2" s="70" t="s">
        <v>66</v>
      </c>
      <c r="H2" s="70" t="s">
        <v>67</v>
      </c>
      <c r="I2" s="70" t="s">
        <v>98</v>
      </c>
      <c r="J2" s="70" t="s">
        <v>99</v>
      </c>
      <c r="K2" s="71" t="s">
        <v>69</v>
      </c>
      <c r="L2" s="71" t="s">
        <v>68</v>
      </c>
      <c r="M2" s="71" t="s">
        <v>70</v>
      </c>
      <c r="N2" s="71" t="s">
        <v>71</v>
      </c>
      <c r="O2" s="207"/>
    </row>
    <row r="3" spans="1:18" ht="12" customHeight="1" thickBot="1" x14ac:dyDescent="0.3">
      <c r="A3" s="72"/>
      <c r="B3" s="123" t="s">
        <v>21</v>
      </c>
      <c r="C3" s="73"/>
      <c r="D3" s="72"/>
      <c r="E3" s="72"/>
      <c r="F3" s="72"/>
      <c r="G3" s="72"/>
      <c r="H3" s="72"/>
      <c r="I3" s="72"/>
      <c r="J3" s="74"/>
      <c r="K3" s="75"/>
      <c r="L3" s="75"/>
      <c r="M3" s="75"/>
      <c r="N3" s="75"/>
      <c r="O3" s="76"/>
    </row>
    <row r="4" spans="1:18" ht="14.25" customHeight="1" thickBot="1" x14ac:dyDescent="0.3">
      <c r="A4" s="210" t="s">
        <v>47</v>
      </c>
      <c r="B4" s="73" t="s">
        <v>62</v>
      </c>
      <c r="C4" s="73" t="s">
        <v>32</v>
      </c>
      <c r="D4" s="72"/>
      <c r="E4" s="72"/>
      <c r="F4" s="72"/>
      <c r="G4" s="72"/>
      <c r="H4" s="72">
        <f>0.5*34</f>
        <v>17</v>
      </c>
      <c r="I4" s="72">
        <f t="shared" ref="I4:L5" si="0">0.5*34</f>
        <v>17</v>
      </c>
      <c r="J4" s="72">
        <f t="shared" si="0"/>
        <v>17</v>
      </c>
      <c r="K4" s="72">
        <f t="shared" si="0"/>
        <v>17</v>
      </c>
      <c r="L4" s="72">
        <f t="shared" si="0"/>
        <v>17</v>
      </c>
      <c r="M4" s="75"/>
      <c r="N4" s="75"/>
      <c r="O4" s="77">
        <f t="shared" ref="O4:O30" si="1">SUM(D4:N4)</f>
        <v>85</v>
      </c>
    </row>
    <row r="5" spans="1:18" ht="14.25" customHeight="1" thickBot="1" x14ac:dyDescent="0.3">
      <c r="A5" s="211"/>
      <c r="B5" s="73" t="s">
        <v>85</v>
      </c>
      <c r="C5" s="73" t="s">
        <v>32</v>
      </c>
      <c r="D5" s="72"/>
      <c r="E5" s="72"/>
      <c r="F5" s="72"/>
      <c r="G5" s="72"/>
      <c r="H5" s="72">
        <f>0.5*34</f>
        <v>17</v>
      </c>
      <c r="I5" s="72">
        <f t="shared" si="0"/>
        <v>17</v>
      </c>
      <c r="J5" s="72">
        <f t="shared" si="0"/>
        <v>17</v>
      </c>
      <c r="K5" s="72">
        <f t="shared" si="0"/>
        <v>17</v>
      </c>
      <c r="L5" s="72">
        <f t="shared" si="0"/>
        <v>17</v>
      </c>
      <c r="M5" s="75"/>
      <c r="N5" s="75"/>
      <c r="O5" s="77">
        <f t="shared" si="1"/>
        <v>85</v>
      </c>
    </row>
    <row r="6" spans="1:18" ht="14.25" customHeight="1" thickBot="1" x14ac:dyDescent="0.3">
      <c r="A6" s="220" t="s">
        <v>46</v>
      </c>
      <c r="B6" s="73" t="s">
        <v>1</v>
      </c>
      <c r="C6" s="73" t="s">
        <v>32</v>
      </c>
      <c r="D6" s="78">
        <f>5*34</f>
        <v>170</v>
      </c>
      <c r="E6" s="78">
        <f>5*34</f>
        <v>170</v>
      </c>
      <c r="F6" s="78">
        <f>6*34</f>
        <v>204</v>
      </c>
      <c r="G6" s="78">
        <f>6*34</f>
        <v>204</v>
      </c>
      <c r="H6" s="78">
        <f>4*34</f>
        <v>136</v>
      </c>
      <c r="I6" s="78">
        <f t="shared" ref="I6:J6" si="2">4*34</f>
        <v>136</v>
      </c>
      <c r="J6" s="78">
        <f t="shared" si="2"/>
        <v>136</v>
      </c>
      <c r="K6" s="79">
        <f>3*34</f>
        <v>102</v>
      </c>
      <c r="L6" s="79">
        <f t="shared" ref="L6:N9" si="3">3*34</f>
        <v>102</v>
      </c>
      <c r="M6" s="79">
        <f t="shared" si="3"/>
        <v>102</v>
      </c>
      <c r="N6" s="79">
        <f t="shared" si="3"/>
        <v>102</v>
      </c>
      <c r="O6" s="77">
        <f t="shared" si="1"/>
        <v>1564</v>
      </c>
    </row>
    <row r="7" spans="1:18" ht="14.25" customHeight="1" thickBot="1" x14ac:dyDescent="0.3">
      <c r="A7" s="223"/>
      <c r="B7" s="73" t="s">
        <v>22</v>
      </c>
      <c r="C7" s="73" t="s">
        <v>32</v>
      </c>
      <c r="D7" s="78">
        <f>3*34</f>
        <v>102</v>
      </c>
      <c r="E7" s="78">
        <f t="shared" ref="E7:G7" si="4">3*34</f>
        <v>102</v>
      </c>
      <c r="F7" s="78">
        <f t="shared" si="4"/>
        <v>102</v>
      </c>
      <c r="G7" s="78">
        <f t="shared" si="4"/>
        <v>102</v>
      </c>
      <c r="H7" s="78">
        <f>2*34</f>
        <v>68</v>
      </c>
      <c r="I7" s="78">
        <f t="shared" ref="I7:L7" si="5">2*34</f>
        <v>68</v>
      </c>
      <c r="J7" s="78">
        <f t="shared" si="5"/>
        <v>68</v>
      </c>
      <c r="K7" s="78">
        <f t="shared" si="5"/>
        <v>68</v>
      </c>
      <c r="L7" s="78">
        <f t="shared" si="5"/>
        <v>68</v>
      </c>
      <c r="M7" s="79">
        <f t="shared" si="3"/>
        <v>102</v>
      </c>
      <c r="N7" s="79">
        <f t="shared" si="3"/>
        <v>102</v>
      </c>
      <c r="O7" s="80">
        <f t="shared" si="1"/>
        <v>952</v>
      </c>
    </row>
    <row r="8" spans="1:18" ht="14.25" customHeight="1" thickBot="1" x14ac:dyDescent="0.3">
      <c r="A8" s="220" t="s">
        <v>41</v>
      </c>
      <c r="B8" s="81" t="s">
        <v>59</v>
      </c>
      <c r="C8" s="82"/>
      <c r="D8" s="83"/>
      <c r="E8" s="83"/>
      <c r="F8" s="83"/>
      <c r="G8" s="83"/>
      <c r="H8" s="83"/>
      <c r="I8" s="83"/>
      <c r="J8" s="84"/>
      <c r="K8" s="83"/>
      <c r="L8" s="124">
        <f t="shared" ref="L8:L9" si="6">3*34</f>
        <v>102</v>
      </c>
      <c r="M8" s="124">
        <f t="shared" si="3"/>
        <v>102</v>
      </c>
      <c r="O8" s="85">
        <f t="shared" si="1"/>
        <v>204</v>
      </c>
      <c r="Q8" s="86"/>
    </row>
    <row r="9" spans="1:18" ht="14.25" customHeight="1" thickBot="1" x14ac:dyDescent="0.3">
      <c r="A9" s="224"/>
      <c r="B9" s="87" t="s">
        <v>53</v>
      </c>
      <c r="C9" s="82" t="s">
        <v>32</v>
      </c>
      <c r="D9" s="88"/>
      <c r="E9" s="88"/>
      <c r="F9" s="88"/>
      <c r="G9" s="88"/>
      <c r="H9" s="88"/>
      <c r="I9" s="88"/>
      <c r="J9" s="89"/>
      <c r="K9" s="88"/>
      <c r="L9" s="125">
        <f t="shared" si="6"/>
        <v>102</v>
      </c>
      <c r="M9" s="125">
        <f t="shared" si="3"/>
        <v>102</v>
      </c>
      <c r="O9" s="85">
        <f t="shared" si="1"/>
        <v>204</v>
      </c>
    </row>
    <row r="10" spans="1:18" ht="14.25" customHeight="1" thickBot="1" x14ac:dyDescent="0.3">
      <c r="A10" s="224"/>
      <c r="B10" s="81" t="s">
        <v>41</v>
      </c>
      <c r="C10" s="81"/>
      <c r="D10" s="124">
        <f>3*34</f>
        <v>102</v>
      </c>
      <c r="E10" s="124">
        <f t="shared" ref="E10:K11" si="7">3*34</f>
        <v>102</v>
      </c>
      <c r="F10" s="124">
        <f t="shared" si="7"/>
        <v>102</v>
      </c>
      <c r="G10" s="124">
        <f t="shared" si="7"/>
        <v>102</v>
      </c>
      <c r="H10" s="124">
        <f t="shared" si="7"/>
        <v>102</v>
      </c>
      <c r="I10" s="124">
        <f t="shared" si="7"/>
        <v>102</v>
      </c>
      <c r="J10" s="124">
        <f t="shared" si="7"/>
        <v>102</v>
      </c>
      <c r="K10" s="124">
        <f t="shared" si="7"/>
        <v>102</v>
      </c>
      <c r="L10" s="90"/>
      <c r="N10" s="124">
        <f>3*34</f>
        <v>102</v>
      </c>
      <c r="O10" s="91">
        <f t="shared" si="1"/>
        <v>918</v>
      </c>
    </row>
    <row r="11" spans="1:18" ht="14.25" customHeight="1" thickBot="1" x14ac:dyDescent="0.3">
      <c r="A11" s="223"/>
      <c r="B11" s="92" t="s">
        <v>54</v>
      </c>
      <c r="C11" s="93" t="s">
        <v>32</v>
      </c>
      <c r="D11" s="125">
        <f>3*34</f>
        <v>102</v>
      </c>
      <c r="E11" s="125">
        <f t="shared" si="7"/>
        <v>102</v>
      </c>
      <c r="F11" s="125">
        <f t="shared" si="7"/>
        <v>102</v>
      </c>
      <c r="G11" s="125">
        <f t="shared" si="7"/>
        <v>102</v>
      </c>
      <c r="H11" s="125">
        <f t="shared" si="7"/>
        <v>102</v>
      </c>
      <c r="I11" s="125">
        <f t="shared" si="7"/>
        <v>102</v>
      </c>
      <c r="J11" s="125">
        <f t="shared" si="7"/>
        <v>102</v>
      </c>
      <c r="K11" s="125">
        <f t="shared" si="7"/>
        <v>102</v>
      </c>
      <c r="L11" s="92"/>
      <c r="N11" s="125">
        <f>3*34</f>
        <v>102</v>
      </c>
      <c r="O11" s="77">
        <f t="shared" si="1"/>
        <v>918</v>
      </c>
      <c r="R11" s="86"/>
    </row>
    <row r="12" spans="1:18" ht="14.25" customHeight="1" thickBot="1" x14ac:dyDescent="0.3">
      <c r="A12" s="220" t="s">
        <v>23</v>
      </c>
      <c r="B12" s="73" t="s">
        <v>3</v>
      </c>
      <c r="C12" s="73" t="s">
        <v>32</v>
      </c>
      <c r="D12" s="78">
        <f>5*34</f>
        <v>170</v>
      </c>
      <c r="E12" s="78">
        <f t="shared" ref="E12:N12" si="8">5*34</f>
        <v>170</v>
      </c>
      <c r="F12" s="78">
        <f t="shared" si="8"/>
        <v>170</v>
      </c>
      <c r="G12" s="78">
        <f t="shared" si="8"/>
        <v>170</v>
      </c>
      <c r="H12" s="78">
        <f t="shared" si="8"/>
        <v>170</v>
      </c>
      <c r="I12" s="78">
        <f t="shared" si="8"/>
        <v>170</v>
      </c>
      <c r="J12" s="78">
        <f t="shared" si="8"/>
        <v>170</v>
      </c>
      <c r="K12" s="78">
        <f t="shared" si="8"/>
        <v>170</v>
      </c>
      <c r="L12" s="78">
        <f t="shared" si="8"/>
        <v>170</v>
      </c>
      <c r="M12" s="78">
        <f t="shared" si="8"/>
        <v>170</v>
      </c>
      <c r="N12" s="78">
        <f t="shared" si="8"/>
        <v>170</v>
      </c>
      <c r="O12" s="77">
        <f t="shared" si="1"/>
        <v>1870</v>
      </c>
    </row>
    <row r="13" spans="1:18" ht="14.25" customHeight="1" thickBot="1" x14ac:dyDescent="0.3">
      <c r="A13" s="224"/>
      <c r="B13" s="81" t="s">
        <v>56</v>
      </c>
      <c r="C13" s="81" t="s">
        <v>32</v>
      </c>
      <c r="D13" s="78"/>
      <c r="E13" s="78"/>
      <c r="F13" s="78"/>
      <c r="G13" s="78"/>
      <c r="H13" s="78">
        <f>1*34</f>
        <v>34</v>
      </c>
      <c r="I13" s="78">
        <f t="shared" ref="I13:N13" si="9">1*34</f>
        <v>34</v>
      </c>
      <c r="J13" s="78">
        <f t="shared" si="9"/>
        <v>34</v>
      </c>
      <c r="K13" s="78">
        <f t="shared" si="9"/>
        <v>34</v>
      </c>
      <c r="L13" s="78">
        <f t="shared" si="9"/>
        <v>34</v>
      </c>
      <c r="M13" s="78">
        <f t="shared" si="9"/>
        <v>34</v>
      </c>
      <c r="N13" s="78">
        <f t="shared" si="9"/>
        <v>34</v>
      </c>
      <c r="O13" s="77">
        <f t="shared" si="1"/>
        <v>238</v>
      </c>
    </row>
    <row r="14" spans="1:18" ht="14.25" customHeight="1" thickBot="1" x14ac:dyDescent="0.3">
      <c r="A14" s="208" t="s">
        <v>24</v>
      </c>
      <c r="B14" s="73" t="s">
        <v>49</v>
      </c>
      <c r="C14" s="73" t="s">
        <v>32</v>
      </c>
      <c r="D14" s="78">
        <f>2*34</f>
        <v>68</v>
      </c>
      <c r="E14" s="78">
        <f t="shared" ref="E14:N14" si="10">2*34</f>
        <v>68</v>
      </c>
      <c r="F14" s="78">
        <f t="shared" si="10"/>
        <v>68</v>
      </c>
      <c r="G14" s="78">
        <f t="shared" si="10"/>
        <v>68</v>
      </c>
      <c r="H14" s="78">
        <f t="shared" si="10"/>
        <v>68</v>
      </c>
      <c r="I14" s="78">
        <f t="shared" si="10"/>
        <v>68</v>
      </c>
      <c r="J14" s="78">
        <f t="shared" si="10"/>
        <v>68</v>
      </c>
      <c r="K14" s="78">
        <f t="shared" si="10"/>
        <v>68</v>
      </c>
      <c r="L14" s="78">
        <f t="shared" si="10"/>
        <v>68</v>
      </c>
      <c r="M14" s="78">
        <f t="shared" si="10"/>
        <v>68</v>
      </c>
      <c r="N14" s="78">
        <f t="shared" si="10"/>
        <v>68</v>
      </c>
      <c r="O14" s="77">
        <f t="shared" si="1"/>
        <v>748</v>
      </c>
    </row>
    <row r="15" spans="1:18" ht="14.25" customHeight="1" thickBot="1" x14ac:dyDescent="0.3">
      <c r="A15" s="208"/>
      <c r="B15" s="73" t="s">
        <v>25</v>
      </c>
      <c r="C15" s="73" t="s">
        <v>32</v>
      </c>
      <c r="D15" s="95"/>
      <c r="E15" s="95"/>
      <c r="F15" s="95">
        <f t="shared" ref="E15:N17" si="11">1*34</f>
        <v>34</v>
      </c>
      <c r="G15" s="95">
        <f t="shared" si="11"/>
        <v>34</v>
      </c>
      <c r="H15" s="95">
        <f t="shared" si="11"/>
        <v>34</v>
      </c>
      <c r="I15" s="95">
        <f t="shared" si="11"/>
        <v>34</v>
      </c>
      <c r="J15" s="95">
        <f t="shared" si="11"/>
        <v>34</v>
      </c>
      <c r="K15" s="95">
        <f t="shared" si="11"/>
        <v>34</v>
      </c>
      <c r="L15" s="95">
        <f t="shared" si="11"/>
        <v>34</v>
      </c>
      <c r="M15" s="95">
        <f t="shared" si="11"/>
        <v>34</v>
      </c>
      <c r="N15" s="95">
        <f t="shared" si="11"/>
        <v>34</v>
      </c>
      <c r="O15" s="77">
        <f t="shared" si="1"/>
        <v>306</v>
      </c>
    </row>
    <row r="16" spans="1:18" ht="14.25" customHeight="1" thickBot="1" x14ac:dyDescent="0.3">
      <c r="A16" s="208"/>
      <c r="B16" s="166" t="s">
        <v>25</v>
      </c>
      <c r="C16" s="166" t="s">
        <v>101</v>
      </c>
      <c r="D16" s="167">
        <v>34</v>
      </c>
      <c r="E16" s="167">
        <v>34</v>
      </c>
      <c r="F16" s="167"/>
      <c r="G16" s="167"/>
      <c r="H16" s="167"/>
      <c r="I16" s="167"/>
      <c r="J16" s="167"/>
      <c r="K16" s="167"/>
      <c r="L16" s="167"/>
      <c r="M16" s="167"/>
      <c r="N16" s="167"/>
      <c r="O16" s="168">
        <v>68</v>
      </c>
    </row>
    <row r="17" spans="1:17" ht="14.25" customHeight="1" thickBot="1" x14ac:dyDescent="0.3">
      <c r="A17" s="208"/>
      <c r="B17" s="73" t="s">
        <v>26</v>
      </c>
      <c r="C17" s="73" t="s">
        <v>32</v>
      </c>
      <c r="D17" s="95">
        <f>1*34</f>
        <v>34</v>
      </c>
      <c r="E17" s="95">
        <f t="shared" si="11"/>
        <v>34</v>
      </c>
      <c r="F17" s="95">
        <f t="shared" si="11"/>
        <v>34</v>
      </c>
      <c r="G17" s="95">
        <f t="shared" si="11"/>
        <v>34</v>
      </c>
      <c r="H17" s="78">
        <f>2*34</f>
        <v>68</v>
      </c>
      <c r="I17" s="78">
        <f t="shared" ref="I17:N17" si="12">2*34</f>
        <v>68</v>
      </c>
      <c r="J17" s="78">
        <f t="shared" si="12"/>
        <v>68</v>
      </c>
      <c r="K17" s="78">
        <f t="shared" si="12"/>
        <v>68</v>
      </c>
      <c r="L17" s="78">
        <f t="shared" si="12"/>
        <v>68</v>
      </c>
      <c r="M17" s="78">
        <f t="shared" si="12"/>
        <v>68</v>
      </c>
      <c r="N17" s="78">
        <f t="shared" si="12"/>
        <v>68</v>
      </c>
      <c r="O17" s="77">
        <f t="shared" si="1"/>
        <v>612</v>
      </c>
    </row>
    <row r="18" spans="1:17" ht="14.25" customHeight="1" thickBot="1" x14ac:dyDescent="0.3">
      <c r="A18" s="81" t="s">
        <v>102</v>
      </c>
      <c r="B18" s="81" t="s">
        <v>102</v>
      </c>
      <c r="C18" s="81" t="s">
        <v>32</v>
      </c>
      <c r="D18" s="78">
        <f>1*34</f>
        <v>34</v>
      </c>
      <c r="E18" s="78">
        <f>1*34</f>
        <v>34</v>
      </c>
      <c r="F18" s="96"/>
      <c r="G18" s="96"/>
      <c r="H18" s="96"/>
      <c r="I18" s="96"/>
      <c r="J18" s="96"/>
      <c r="K18" s="96"/>
      <c r="L18" s="96"/>
      <c r="M18" s="96"/>
      <c r="N18" s="96"/>
      <c r="O18" s="77">
        <f t="shared" si="1"/>
        <v>68</v>
      </c>
    </row>
    <row r="19" spans="1:17" ht="13.5" customHeight="1" thickBot="1" x14ac:dyDescent="0.3">
      <c r="A19" s="220" t="s">
        <v>27</v>
      </c>
      <c r="B19" s="94" t="s">
        <v>28</v>
      </c>
      <c r="C19" s="94" t="s">
        <v>32</v>
      </c>
      <c r="D19" s="78">
        <f>1*34</f>
        <v>34</v>
      </c>
      <c r="E19" s="78">
        <f>1*34</f>
        <v>34</v>
      </c>
      <c r="F19" s="78"/>
      <c r="G19" s="78"/>
      <c r="H19" s="78">
        <f>1*34</f>
        <v>34</v>
      </c>
      <c r="I19" s="78">
        <f t="shared" ref="I19:J19" si="13">1*34</f>
        <v>34</v>
      </c>
      <c r="J19" s="78">
        <f t="shared" si="13"/>
        <v>34</v>
      </c>
      <c r="K19" s="79">
        <f>2*34</f>
        <v>68</v>
      </c>
      <c r="L19" s="79">
        <f t="shared" ref="L19:N19" si="14">2*34</f>
        <v>68</v>
      </c>
      <c r="M19" s="79">
        <f t="shared" si="14"/>
        <v>68</v>
      </c>
      <c r="N19" s="79">
        <f t="shared" si="14"/>
        <v>68</v>
      </c>
      <c r="O19" s="77">
        <f t="shared" si="1"/>
        <v>442</v>
      </c>
    </row>
    <row r="20" spans="1:17" ht="13.5" customHeight="1" thickBot="1" x14ac:dyDescent="0.3">
      <c r="A20" s="221"/>
      <c r="B20" s="166" t="s">
        <v>28</v>
      </c>
      <c r="C20" s="166" t="s">
        <v>101</v>
      </c>
      <c r="D20" s="169"/>
      <c r="E20" s="167"/>
      <c r="F20" s="167">
        <v>68</v>
      </c>
      <c r="G20" s="167">
        <v>68</v>
      </c>
      <c r="H20" s="167"/>
      <c r="I20" s="167"/>
      <c r="J20" s="167"/>
      <c r="K20" s="170"/>
      <c r="L20" s="170"/>
      <c r="M20" s="170"/>
      <c r="N20" s="170"/>
      <c r="O20" s="168">
        <v>136</v>
      </c>
    </row>
    <row r="21" spans="1:17" ht="13.5" customHeight="1" thickBot="1" x14ac:dyDescent="0.3">
      <c r="A21" s="221"/>
      <c r="B21" s="94" t="s">
        <v>57</v>
      </c>
      <c r="C21" s="94" t="s">
        <v>32</v>
      </c>
      <c r="D21" s="98"/>
      <c r="E21" s="78"/>
      <c r="F21" s="78"/>
      <c r="G21" s="78"/>
      <c r="H21" s="78">
        <f>2*34</f>
        <v>68</v>
      </c>
      <c r="I21" s="78">
        <f t="shared" ref="I21:J21" si="15">2*34</f>
        <v>68</v>
      </c>
      <c r="J21" s="78">
        <f t="shared" si="15"/>
        <v>68</v>
      </c>
      <c r="K21" s="95"/>
      <c r="L21" s="95"/>
      <c r="M21" s="95">
        <f t="shared" ref="M21:N21" si="16">3*34</f>
        <v>102</v>
      </c>
      <c r="N21" s="95">
        <f t="shared" si="16"/>
        <v>102</v>
      </c>
      <c r="O21" s="77">
        <f t="shared" si="1"/>
        <v>408</v>
      </c>
    </row>
    <row r="22" spans="1:17" ht="13.5" customHeight="1" thickBot="1" x14ac:dyDescent="0.3">
      <c r="A22" s="97"/>
      <c r="B22" s="166" t="s">
        <v>57</v>
      </c>
      <c r="C22" s="166" t="s">
        <v>101</v>
      </c>
      <c r="D22" s="169"/>
      <c r="E22" s="167"/>
      <c r="F22" s="167"/>
      <c r="G22" s="167"/>
      <c r="H22" s="167"/>
      <c r="I22" s="167"/>
      <c r="J22" s="171"/>
      <c r="K22" s="167">
        <v>102</v>
      </c>
      <c r="L22" s="167">
        <v>102</v>
      </c>
      <c r="M22" s="167"/>
      <c r="N22" s="167"/>
      <c r="O22" s="168">
        <v>204</v>
      </c>
    </row>
    <row r="23" spans="1:17" ht="13.5" customHeight="1" thickBot="1" x14ac:dyDescent="0.3">
      <c r="A23" s="97"/>
      <c r="B23" s="78" t="s">
        <v>55</v>
      </c>
      <c r="C23" s="78" t="s">
        <v>32</v>
      </c>
      <c r="D23" s="98"/>
      <c r="E23" s="78"/>
      <c r="F23" s="78"/>
      <c r="G23" s="78"/>
      <c r="H23" s="78"/>
      <c r="I23" s="78"/>
      <c r="J23" s="100"/>
      <c r="K23" s="78">
        <f>2*34</f>
        <v>68</v>
      </c>
      <c r="L23" s="78">
        <f>2*34</f>
        <v>68</v>
      </c>
      <c r="M23" s="78"/>
      <c r="N23" s="78"/>
      <c r="O23" s="77">
        <f t="shared" si="1"/>
        <v>136</v>
      </c>
      <c r="Q23" s="86"/>
    </row>
    <row r="24" spans="1:17" ht="13.5" customHeight="1" thickBot="1" x14ac:dyDescent="0.3">
      <c r="A24" s="101"/>
      <c r="B24" s="167" t="s">
        <v>55</v>
      </c>
      <c r="C24" s="167" t="s">
        <v>101</v>
      </c>
      <c r="D24" s="169"/>
      <c r="E24" s="167"/>
      <c r="F24" s="167"/>
      <c r="G24" s="167"/>
      <c r="H24" s="167"/>
      <c r="I24" s="167"/>
      <c r="J24" s="171"/>
      <c r="K24" s="167"/>
      <c r="L24" s="167"/>
      <c r="M24" s="167">
        <v>102</v>
      </c>
      <c r="N24" s="167">
        <v>102</v>
      </c>
      <c r="O24" s="168">
        <v>204</v>
      </c>
      <c r="Q24" s="86"/>
    </row>
    <row r="25" spans="1:17" ht="13.5" customHeight="1" thickBot="1" x14ac:dyDescent="0.3">
      <c r="A25" s="208" t="s">
        <v>11</v>
      </c>
      <c r="B25" s="103" t="s">
        <v>6</v>
      </c>
      <c r="C25" s="94" t="s">
        <v>32</v>
      </c>
      <c r="D25" s="78">
        <f>1*34</f>
        <v>34</v>
      </c>
      <c r="E25" s="78">
        <f t="shared" ref="E25:L26" si="17">1*34</f>
        <v>34</v>
      </c>
      <c r="F25" s="78">
        <f t="shared" si="17"/>
        <v>34</v>
      </c>
      <c r="G25" s="78">
        <f t="shared" si="17"/>
        <v>34</v>
      </c>
      <c r="H25" s="78">
        <f t="shared" si="17"/>
        <v>34</v>
      </c>
      <c r="I25" s="78">
        <f t="shared" si="17"/>
        <v>34</v>
      </c>
      <c r="J25" s="78">
        <f t="shared" si="17"/>
        <v>34</v>
      </c>
      <c r="K25" s="78">
        <f t="shared" si="17"/>
        <v>34</v>
      </c>
      <c r="L25" s="78">
        <f t="shared" si="17"/>
        <v>34</v>
      </c>
      <c r="M25" s="104"/>
      <c r="N25" s="104"/>
      <c r="O25" s="77">
        <f t="shared" si="1"/>
        <v>306</v>
      </c>
    </row>
    <row r="26" spans="1:17" ht="13.5" customHeight="1" thickBot="1" x14ac:dyDescent="0.3">
      <c r="A26" s="208"/>
      <c r="B26" s="94" t="s">
        <v>7</v>
      </c>
      <c r="C26" s="73" t="s">
        <v>32</v>
      </c>
      <c r="D26" s="78">
        <f>1*34</f>
        <v>34</v>
      </c>
      <c r="E26" s="78">
        <f t="shared" si="17"/>
        <v>34</v>
      </c>
      <c r="F26" s="78">
        <f t="shared" si="17"/>
        <v>34</v>
      </c>
      <c r="G26" s="78">
        <f t="shared" si="17"/>
        <v>34</v>
      </c>
      <c r="H26" s="78">
        <f t="shared" si="17"/>
        <v>34</v>
      </c>
      <c r="I26" s="78">
        <f t="shared" si="17"/>
        <v>34</v>
      </c>
      <c r="J26" s="78">
        <f t="shared" si="17"/>
        <v>34</v>
      </c>
      <c r="K26" s="75"/>
      <c r="L26" s="75"/>
      <c r="M26" s="75"/>
      <c r="N26" s="75"/>
      <c r="O26" s="77">
        <f t="shared" si="1"/>
        <v>238</v>
      </c>
    </row>
    <row r="27" spans="1:17" ht="13.5" customHeight="1" thickBot="1" x14ac:dyDescent="0.3">
      <c r="A27" s="220" t="s">
        <v>8</v>
      </c>
      <c r="B27" s="208" t="s">
        <v>8</v>
      </c>
      <c r="C27" s="94"/>
      <c r="D27" s="105"/>
      <c r="E27" s="105"/>
      <c r="F27" s="106">
        <f>2*34</f>
        <v>68</v>
      </c>
      <c r="G27" s="106">
        <f>2*34</f>
        <v>68</v>
      </c>
      <c r="H27" s="105"/>
      <c r="I27" s="105"/>
      <c r="J27" s="105"/>
      <c r="K27" s="105"/>
      <c r="L27" s="105"/>
      <c r="M27" s="107"/>
      <c r="N27" s="107"/>
      <c r="O27" s="77">
        <f t="shared" si="1"/>
        <v>136</v>
      </c>
    </row>
    <row r="28" spans="1:17" ht="13.5" customHeight="1" thickBot="1" x14ac:dyDescent="0.3">
      <c r="A28" s="222"/>
      <c r="B28" s="209"/>
      <c r="C28" s="92" t="s">
        <v>32</v>
      </c>
      <c r="D28" s="89">
        <f>2*34</f>
        <v>68</v>
      </c>
      <c r="E28" s="89">
        <f t="shared" ref="E28:L28" si="18">2*34</f>
        <v>68</v>
      </c>
      <c r="F28" s="89">
        <f t="shared" si="18"/>
        <v>68</v>
      </c>
      <c r="G28" s="89">
        <f t="shared" si="18"/>
        <v>68</v>
      </c>
      <c r="H28" s="89">
        <f t="shared" si="18"/>
        <v>68</v>
      </c>
      <c r="I28" s="89">
        <f t="shared" si="18"/>
        <v>68</v>
      </c>
      <c r="J28" s="89">
        <f t="shared" si="18"/>
        <v>68</v>
      </c>
      <c r="K28" s="89">
        <f t="shared" si="18"/>
        <v>68</v>
      </c>
      <c r="L28" s="89">
        <f t="shared" si="18"/>
        <v>68</v>
      </c>
      <c r="M28" s="108">
        <f>1*34</f>
        <v>34</v>
      </c>
      <c r="N28" s="108">
        <f>1*34</f>
        <v>34</v>
      </c>
      <c r="O28" s="77">
        <f t="shared" si="1"/>
        <v>680</v>
      </c>
    </row>
    <row r="29" spans="1:17" ht="13.5" customHeight="1" thickBot="1" x14ac:dyDescent="0.3">
      <c r="A29" s="216" t="s">
        <v>29</v>
      </c>
      <c r="B29" s="75" t="s">
        <v>34</v>
      </c>
      <c r="C29" s="92" t="s">
        <v>32</v>
      </c>
      <c r="D29" s="89"/>
      <c r="E29" s="89"/>
      <c r="F29" s="89"/>
      <c r="G29" s="89"/>
      <c r="H29" s="89"/>
      <c r="I29" s="89"/>
      <c r="J29" s="88"/>
      <c r="K29" s="78">
        <f>1*34</f>
        <v>34</v>
      </c>
      <c r="L29" s="78">
        <f t="shared" ref="L29:N29" si="19">1*34</f>
        <v>34</v>
      </c>
      <c r="M29" s="78">
        <f t="shared" si="19"/>
        <v>34</v>
      </c>
      <c r="N29" s="78">
        <f t="shared" si="19"/>
        <v>34</v>
      </c>
      <c r="O29" s="77">
        <f t="shared" si="1"/>
        <v>136</v>
      </c>
    </row>
    <row r="30" spans="1:17" ht="14.25" customHeight="1" thickBot="1" x14ac:dyDescent="0.3">
      <c r="A30" s="217"/>
      <c r="B30" s="81" t="s">
        <v>9</v>
      </c>
      <c r="C30" s="81" t="s">
        <v>32</v>
      </c>
      <c r="D30" s="84">
        <f>3*34</f>
        <v>102</v>
      </c>
      <c r="E30" s="84">
        <f t="shared" ref="E30:N30" si="20">3*34</f>
        <v>102</v>
      </c>
      <c r="F30" s="84">
        <f t="shared" si="20"/>
        <v>102</v>
      </c>
      <c r="G30" s="84">
        <f t="shared" si="20"/>
        <v>102</v>
      </c>
      <c r="H30" s="84">
        <f t="shared" si="20"/>
        <v>102</v>
      </c>
      <c r="I30" s="84">
        <f t="shared" si="20"/>
        <v>102</v>
      </c>
      <c r="J30" s="84">
        <f t="shared" si="20"/>
        <v>102</v>
      </c>
      <c r="K30" s="84">
        <f>2*34</f>
        <v>68</v>
      </c>
      <c r="L30" s="84">
        <f>2*34</f>
        <v>68</v>
      </c>
      <c r="M30" s="84">
        <f t="shared" si="20"/>
        <v>102</v>
      </c>
      <c r="N30" s="84">
        <f t="shared" si="20"/>
        <v>102</v>
      </c>
      <c r="O30" s="80">
        <f t="shared" si="1"/>
        <v>1054</v>
      </c>
    </row>
    <row r="31" spans="1:17" s="111" customFormat="1" ht="14.25" customHeight="1" thickBot="1" x14ac:dyDescent="0.3">
      <c r="A31" s="227" t="s">
        <v>30</v>
      </c>
      <c r="B31" s="227"/>
      <c r="C31" s="109"/>
      <c r="D31" s="110">
        <f t="shared" ref="D31:N31" si="21">SUM(D4:D30)-D9-D11-D27</f>
        <v>986</v>
      </c>
      <c r="E31" s="110">
        <f t="shared" si="21"/>
        <v>986</v>
      </c>
      <c r="F31" s="110">
        <f t="shared" si="21"/>
        <v>1020</v>
      </c>
      <c r="G31" s="110">
        <f t="shared" si="21"/>
        <v>1020</v>
      </c>
      <c r="H31" s="110">
        <f t="shared" si="21"/>
        <v>1054</v>
      </c>
      <c r="I31" s="110">
        <f t="shared" si="21"/>
        <v>1054</v>
      </c>
      <c r="J31" s="110">
        <f t="shared" si="21"/>
        <v>1054</v>
      </c>
      <c r="K31" s="110">
        <f t="shared" si="21"/>
        <v>1122</v>
      </c>
      <c r="L31" s="110">
        <f t="shared" si="21"/>
        <v>1122</v>
      </c>
      <c r="M31" s="110">
        <f t="shared" si="21"/>
        <v>1122</v>
      </c>
      <c r="N31" s="110">
        <f t="shared" si="21"/>
        <v>1122</v>
      </c>
      <c r="O31" s="85"/>
    </row>
    <row r="32" spans="1:17" s="111" customFormat="1" ht="12" customHeight="1" thickBot="1" x14ac:dyDescent="0.3">
      <c r="A32" s="228"/>
      <c r="B32" s="228"/>
      <c r="C32" s="112"/>
      <c r="D32" s="96"/>
      <c r="E32" s="96"/>
      <c r="F32" s="96"/>
      <c r="G32" s="96"/>
      <c r="H32" s="96"/>
      <c r="I32" s="96"/>
      <c r="J32" s="96"/>
      <c r="K32" s="113"/>
      <c r="L32" s="113"/>
      <c r="M32" s="113"/>
      <c r="N32" s="113"/>
      <c r="O32" s="114">
        <f>SUM(O4:O30)</f>
        <v>12920</v>
      </c>
    </row>
    <row r="33" spans="1:15" s="111" customFormat="1" ht="12.75" customHeight="1" thickBot="1" x14ac:dyDescent="0.3">
      <c r="A33" s="212" t="s">
        <v>42</v>
      </c>
      <c r="B33" s="212"/>
      <c r="C33" s="109"/>
      <c r="D33" s="85">
        <f t="shared" ref="D33:N33" si="22">SUM(D34:D34)</f>
        <v>0</v>
      </c>
      <c r="E33" s="85">
        <f t="shared" si="22"/>
        <v>0</v>
      </c>
      <c r="F33" s="85">
        <f t="shared" si="22"/>
        <v>0</v>
      </c>
      <c r="G33" s="85">
        <f t="shared" si="22"/>
        <v>0</v>
      </c>
      <c r="H33" s="85">
        <f t="shared" si="22"/>
        <v>34</v>
      </c>
      <c r="I33" s="85">
        <f t="shared" si="22"/>
        <v>34</v>
      </c>
      <c r="J33" s="85">
        <f t="shared" si="22"/>
        <v>34</v>
      </c>
      <c r="K33" s="85">
        <f t="shared" si="22"/>
        <v>0</v>
      </c>
      <c r="L33" s="85">
        <f t="shared" si="22"/>
        <v>0</v>
      </c>
      <c r="M33" s="85">
        <f t="shared" si="22"/>
        <v>0</v>
      </c>
      <c r="N33" s="85">
        <f t="shared" si="22"/>
        <v>0</v>
      </c>
      <c r="O33" s="85">
        <f>SUM(D33:N33)</f>
        <v>102</v>
      </c>
    </row>
    <row r="34" spans="1:15" s="111" customFormat="1" ht="12.75" customHeight="1" thickBot="1" x14ac:dyDescent="0.3">
      <c r="A34" s="225" t="s">
        <v>123</v>
      </c>
      <c r="B34" s="226"/>
      <c r="C34" s="115"/>
      <c r="D34" s="110"/>
      <c r="E34" s="116"/>
      <c r="F34" s="116"/>
      <c r="G34" s="116"/>
      <c r="H34" s="96">
        <v>34</v>
      </c>
      <c r="I34" s="96">
        <v>34</v>
      </c>
      <c r="J34" s="96">
        <v>34</v>
      </c>
      <c r="K34" s="116"/>
      <c r="L34" s="116"/>
      <c r="M34" s="116"/>
      <c r="N34" s="116"/>
      <c r="O34" s="85">
        <f>SUM(D34:N34)</f>
        <v>102</v>
      </c>
    </row>
    <row r="35" spans="1:15" s="111" customFormat="1" ht="12.75" customHeight="1" thickBot="1" x14ac:dyDescent="0.25">
      <c r="A35" s="212" t="s">
        <v>43</v>
      </c>
      <c r="B35" s="213"/>
      <c r="C35" s="117"/>
      <c r="D35" s="96">
        <f t="shared" ref="D35:N35" si="23">SUM(D31,D33)</f>
        <v>986</v>
      </c>
      <c r="E35" s="96">
        <f t="shared" si="23"/>
        <v>986</v>
      </c>
      <c r="F35" s="96">
        <f t="shared" si="23"/>
        <v>1020</v>
      </c>
      <c r="G35" s="96">
        <f t="shared" si="23"/>
        <v>1020</v>
      </c>
      <c r="H35" s="96">
        <f t="shared" si="23"/>
        <v>1088</v>
      </c>
      <c r="I35" s="96">
        <f t="shared" si="23"/>
        <v>1088</v>
      </c>
      <c r="J35" s="96">
        <f t="shared" si="23"/>
        <v>1088</v>
      </c>
      <c r="K35" s="96">
        <f t="shared" si="23"/>
        <v>1122</v>
      </c>
      <c r="L35" s="96">
        <f t="shared" si="23"/>
        <v>1122</v>
      </c>
      <c r="M35" s="96">
        <f t="shared" si="23"/>
        <v>1122</v>
      </c>
      <c r="N35" s="96">
        <f t="shared" si="23"/>
        <v>1122</v>
      </c>
      <c r="O35" s="85">
        <f>SUM(D35:N35)</f>
        <v>11764</v>
      </c>
    </row>
    <row r="36" spans="1:15" s="111" customFormat="1" ht="12.75" customHeight="1" thickBot="1" x14ac:dyDescent="0.25">
      <c r="A36" s="218" t="s">
        <v>12</v>
      </c>
      <c r="B36" s="219"/>
      <c r="C36" s="118"/>
      <c r="D36" s="119"/>
      <c r="E36" s="120"/>
      <c r="F36" s="120"/>
      <c r="G36" s="120"/>
      <c r="H36" s="120"/>
      <c r="I36" s="120"/>
      <c r="J36" s="121"/>
      <c r="K36" s="120"/>
      <c r="L36" s="120"/>
      <c r="M36" s="120"/>
      <c r="N36" s="120"/>
      <c r="O36" s="122">
        <f>SUM(O32,O33)</f>
        <v>13022</v>
      </c>
    </row>
  </sheetData>
  <mergeCells count="18">
    <mergeCell ref="A36:B36"/>
    <mergeCell ref="A33:B33"/>
    <mergeCell ref="A1:A2"/>
    <mergeCell ref="A14:A17"/>
    <mergeCell ref="A19:A21"/>
    <mergeCell ref="A27:A28"/>
    <mergeCell ref="A6:A7"/>
    <mergeCell ref="A8:A11"/>
    <mergeCell ref="A34:B34"/>
    <mergeCell ref="A31:B32"/>
    <mergeCell ref="A12:A13"/>
    <mergeCell ref="A25:A26"/>
    <mergeCell ref="O1:O2"/>
    <mergeCell ref="B27:B28"/>
    <mergeCell ref="A4:A5"/>
    <mergeCell ref="A35:B35"/>
    <mergeCell ref="D1:N1"/>
    <mergeCell ref="A29:A3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J2" sqref="J2"/>
    </sheetView>
  </sheetViews>
  <sheetFormatPr defaultRowHeight="15" customHeight="1" x14ac:dyDescent="0.25"/>
  <cols>
    <col min="1" max="1" width="27" style="155" customWidth="1"/>
    <col min="2" max="2" width="44.7109375" style="156" customWidth="1"/>
    <col min="3" max="3" width="10" style="68" customWidth="1"/>
    <col min="4" max="9" width="6.42578125" style="68" customWidth="1"/>
    <col min="10" max="16384" width="9.140625" style="68"/>
  </cols>
  <sheetData>
    <row r="1" spans="1:9" ht="15" customHeight="1" x14ac:dyDescent="0.25">
      <c r="D1" s="229" t="s">
        <v>113</v>
      </c>
      <c r="E1" s="230"/>
      <c r="F1" s="230"/>
      <c r="G1" s="229" t="s">
        <v>114</v>
      </c>
      <c r="H1" s="230"/>
      <c r="I1" s="230"/>
    </row>
    <row r="2" spans="1:9" ht="33.75" customHeight="1" x14ac:dyDescent="0.25">
      <c r="A2" s="126" t="s">
        <v>17</v>
      </c>
      <c r="B2" s="126" t="s">
        <v>31</v>
      </c>
      <c r="C2" s="126" t="s">
        <v>74</v>
      </c>
      <c r="D2" s="163" t="s">
        <v>126</v>
      </c>
      <c r="E2" s="163" t="s">
        <v>127</v>
      </c>
      <c r="F2" s="163" t="s">
        <v>128</v>
      </c>
      <c r="G2" s="163" t="s">
        <v>129</v>
      </c>
      <c r="H2" s="163" t="s">
        <v>130</v>
      </c>
      <c r="I2" s="163" t="s">
        <v>131</v>
      </c>
    </row>
    <row r="3" spans="1:9" ht="15" customHeight="1" x14ac:dyDescent="0.25">
      <c r="A3" s="231" t="s">
        <v>75</v>
      </c>
      <c r="B3" s="127" t="s">
        <v>1</v>
      </c>
      <c r="C3" s="128" t="s">
        <v>101</v>
      </c>
      <c r="D3" s="128">
        <f>3*34</f>
        <v>102</v>
      </c>
      <c r="E3" s="128">
        <f t="shared" ref="E3:I4" si="0">3*34</f>
        <v>102</v>
      </c>
      <c r="F3" s="128">
        <f t="shared" si="0"/>
        <v>102</v>
      </c>
      <c r="G3" s="128">
        <f t="shared" si="0"/>
        <v>102</v>
      </c>
      <c r="H3" s="128">
        <f t="shared" si="0"/>
        <v>102</v>
      </c>
      <c r="I3" s="128">
        <f t="shared" si="0"/>
        <v>102</v>
      </c>
    </row>
    <row r="4" spans="1:9" ht="15" customHeight="1" x14ac:dyDescent="0.25">
      <c r="A4" s="231"/>
      <c r="B4" s="129" t="s">
        <v>36</v>
      </c>
      <c r="C4" s="130" t="s">
        <v>32</v>
      </c>
      <c r="D4" s="131">
        <f>3*34</f>
        <v>102</v>
      </c>
      <c r="E4" s="131">
        <f t="shared" si="0"/>
        <v>102</v>
      </c>
      <c r="F4" s="131">
        <f t="shared" si="0"/>
        <v>102</v>
      </c>
      <c r="G4" s="131">
        <f t="shared" si="0"/>
        <v>102</v>
      </c>
      <c r="H4" s="131">
        <f t="shared" si="0"/>
        <v>102</v>
      </c>
      <c r="I4" s="102">
        <f t="shared" si="0"/>
        <v>102</v>
      </c>
    </row>
    <row r="5" spans="1:9" ht="15" customHeight="1" x14ac:dyDescent="0.25">
      <c r="A5" s="132" t="s">
        <v>47</v>
      </c>
      <c r="B5" s="133" t="s">
        <v>62</v>
      </c>
      <c r="C5" s="99" t="s">
        <v>32</v>
      </c>
      <c r="D5" s="134"/>
      <c r="E5" s="134"/>
      <c r="F5" s="134"/>
      <c r="G5" s="134">
        <f>1*34</f>
        <v>34</v>
      </c>
      <c r="H5" s="134">
        <f t="shared" ref="H5:I5" si="1">1*34</f>
        <v>34</v>
      </c>
      <c r="I5" s="102">
        <f t="shared" si="1"/>
        <v>34</v>
      </c>
    </row>
    <row r="6" spans="1:9" ht="15" customHeight="1" x14ac:dyDescent="0.25">
      <c r="A6" s="135" t="s">
        <v>76</v>
      </c>
      <c r="B6" s="127" t="s">
        <v>106</v>
      </c>
      <c r="C6" s="127" t="s">
        <v>51</v>
      </c>
      <c r="D6" s="128">
        <f>6*34</f>
        <v>204</v>
      </c>
      <c r="E6" s="128">
        <f t="shared" ref="E6:I6" si="2">6*34</f>
        <v>204</v>
      </c>
      <c r="F6" s="128">
        <f t="shared" si="2"/>
        <v>204</v>
      </c>
      <c r="G6" s="128">
        <f t="shared" si="2"/>
        <v>204</v>
      </c>
      <c r="H6" s="128">
        <f t="shared" si="2"/>
        <v>204</v>
      </c>
      <c r="I6" s="128">
        <f t="shared" si="2"/>
        <v>204</v>
      </c>
    </row>
    <row r="7" spans="1:9" ht="15" customHeight="1" x14ac:dyDescent="0.25">
      <c r="A7" s="231" t="s">
        <v>77</v>
      </c>
      <c r="B7" s="129" t="s">
        <v>86</v>
      </c>
      <c r="C7" s="99" t="s">
        <v>32</v>
      </c>
      <c r="D7" s="136">
        <f>4*34</f>
        <v>136</v>
      </c>
      <c r="E7" s="136">
        <f t="shared" ref="E7:I7" si="3">4*34</f>
        <v>136</v>
      </c>
      <c r="F7" s="136">
        <f t="shared" si="3"/>
        <v>136</v>
      </c>
      <c r="G7" s="136">
        <f t="shared" si="3"/>
        <v>136</v>
      </c>
      <c r="H7" s="136">
        <f t="shared" si="3"/>
        <v>136</v>
      </c>
      <c r="I7" s="137">
        <f t="shared" si="3"/>
        <v>136</v>
      </c>
    </row>
    <row r="8" spans="1:9" ht="15" customHeight="1" x14ac:dyDescent="0.25">
      <c r="A8" s="231"/>
      <c r="B8" s="138" t="s">
        <v>96</v>
      </c>
      <c r="C8" s="99" t="s">
        <v>35</v>
      </c>
      <c r="D8" s="139">
        <f>1*34</f>
        <v>34</v>
      </c>
      <c r="E8" s="139">
        <f t="shared" ref="E8:I8" si="4">1*34</f>
        <v>34</v>
      </c>
      <c r="F8" s="139">
        <f t="shared" si="4"/>
        <v>34</v>
      </c>
      <c r="G8" s="139">
        <f t="shared" si="4"/>
        <v>34</v>
      </c>
      <c r="H8" s="139">
        <f t="shared" si="4"/>
        <v>34</v>
      </c>
      <c r="I8" s="140">
        <f t="shared" si="4"/>
        <v>34</v>
      </c>
    </row>
    <row r="9" spans="1:9" ht="15" customHeight="1" x14ac:dyDescent="0.25">
      <c r="A9" s="231" t="s">
        <v>79</v>
      </c>
      <c r="B9" s="138" t="s">
        <v>73</v>
      </c>
      <c r="C9" s="99" t="s">
        <v>82</v>
      </c>
      <c r="D9" s="141">
        <f>2*34</f>
        <v>68</v>
      </c>
      <c r="E9" s="141">
        <f t="shared" ref="E9:I11" si="5">2*34</f>
        <v>68</v>
      </c>
      <c r="F9" s="141">
        <f t="shared" si="5"/>
        <v>68</v>
      </c>
      <c r="G9" s="141">
        <f t="shared" si="5"/>
        <v>68</v>
      </c>
      <c r="H9" s="141">
        <f t="shared" si="5"/>
        <v>68</v>
      </c>
      <c r="I9" s="140">
        <f t="shared" si="5"/>
        <v>68</v>
      </c>
    </row>
    <row r="10" spans="1:9" ht="15" customHeight="1" x14ac:dyDescent="0.25">
      <c r="A10" s="231"/>
      <c r="B10" s="142" t="s">
        <v>100</v>
      </c>
      <c r="C10" s="142" t="s">
        <v>101</v>
      </c>
      <c r="D10" s="143">
        <f>2*34</f>
        <v>68</v>
      </c>
      <c r="E10" s="143">
        <f t="shared" si="5"/>
        <v>68</v>
      </c>
      <c r="F10" s="143">
        <f t="shared" si="5"/>
        <v>68</v>
      </c>
      <c r="G10" s="143">
        <f t="shared" si="5"/>
        <v>68</v>
      </c>
      <c r="H10" s="143">
        <f t="shared" si="5"/>
        <v>68</v>
      </c>
      <c r="I10" s="128">
        <f t="shared" si="5"/>
        <v>68</v>
      </c>
    </row>
    <row r="11" spans="1:9" ht="15" customHeight="1" x14ac:dyDescent="0.25">
      <c r="A11" s="231"/>
      <c r="B11" s="138" t="s">
        <v>25</v>
      </c>
      <c r="C11" s="99" t="s">
        <v>35</v>
      </c>
      <c r="D11" s="144">
        <f>2*34</f>
        <v>68</v>
      </c>
      <c r="E11" s="144">
        <f t="shared" si="5"/>
        <v>68</v>
      </c>
      <c r="F11" s="144">
        <f t="shared" si="5"/>
        <v>68</v>
      </c>
      <c r="G11" s="144">
        <f t="shared" si="5"/>
        <v>68</v>
      </c>
      <c r="H11" s="144">
        <f t="shared" si="5"/>
        <v>68</v>
      </c>
      <c r="I11" s="145">
        <f t="shared" si="5"/>
        <v>68</v>
      </c>
    </row>
    <row r="12" spans="1:9" ht="15" customHeight="1" x14ac:dyDescent="0.25">
      <c r="A12" s="231"/>
      <c r="B12" s="138" t="s">
        <v>26</v>
      </c>
      <c r="C12" s="99" t="s">
        <v>35</v>
      </c>
      <c r="D12" s="131">
        <f>1*34</f>
        <v>34</v>
      </c>
      <c r="E12" s="131"/>
      <c r="F12" s="131">
        <f t="shared" ref="F12:I12" si="6">1*34</f>
        <v>34</v>
      </c>
      <c r="G12" s="131">
        <f t="shared" si="6"/>
        <v>34</v>
      </c>
      <c r="H12" s="131"/>
      <c r="I12" s="102">
        <f t="shared" si="6"/>
        <v>34</v>
      </c>
    </row>
    <row r="13" spans="1:9" ht="15" customHeight="1" x14ac:dyDescent="0.25">
      <c r="A13" s="231" t="s">
        <v>78</v>
      </c>
      <c r="B13" s="138" t="s">
        <v>37</v>
      </c>
      <c r="C13" s="99" t="s">
        <v>35</v>
      </c>
      <c r="D13" s="131">
        <f>2*34</f>
        <v>68</v>
      </c>
      <c r="E13" s="131"/>
      <c r="F13" s="131">
        <f>2*34</f>
        <v>68</v>
      </c>
      <c r="G13" s="131">
        <f t="shared" ref="G13" si="7">2*34</f>
        <v>68</v>
      </c>
      <c r="H13" s="131"/>
      <c r="I13" s="102">
        <f>2*34</f>
        <v>68</v>
      </c>
    </row>
    <row r="14" spans="1:9" ht="15" customHeight="1" x14ac:dyDescent="0.25">
      <c r="A14" s="231"/>
      <c r="B14" s="138" t="s">
        <v>33</v>
      </c>
      <c r="C14" s="99" t="s">
        <v>82</v>
      </c>
      <c r="D14" s="141"/>
      <c r="E14" s="141">
        <f>1*34</f>
        <v>34</v>
      </c>
      <c r="F14" s="141"/>
      <c r="G14" s="141"/>
      <c r="H14" s="141">
        <f>1*34</f>
        <v>34</v>
      </c>
      <c r="I14" s="140"/>
    </row>
    <row r="15" spans="1:9" ht="15" customHeight="1" x14ac:dyDescent="0.25">
      <c r="A15" s="231"/>
      <c r="B15" s="138" t="s">
        <v>52</v>
      </c>
      <c r="C15" s="99" t="s">
        <v>32</v>
      </c>
      <c r="D15" s="131">
        <f>1*34</f>
        <v>34</v>
      </c>
      <c r="E15" s="131">
        <f t="shared" ref="E15:F16" si="8">1*34</f>
        <v>34</v>
      </c>
      <c r="F15" s="131">
        <f t="shared" si="8"/>
        <v>34</v>
      </c>
      <c r="G15" s="131"/>
      <c r="H15" s="131"/>
      <c r="I15" s="102"/>
    </row>
    <row r="16" spans="1:9" ht="15" customHeight="1" x14ac:dyDescent="0.25">
      <c r="A16" s="231"/>
      <c r="B16" s="138" t="s">
        <v>38</v>
      </c>
      <c r="C16" s="99" t="s">
        <v>82</v>
      </c>
      <c r="D16" s="141"/>
      <c r="E16" s="141">
        <f>1*34</f>
        <v>34</v>
      </c>
      <c r="F16" s="141">
        <f t="shared" si="8"/>
        <v>34</v>
      </c>
      <c r="G16" s="141"/>
      <c r="H16" s="141">
        <v>34</v>
      </c>
      <c r="I16" s="140">
        <v>34</v>
      </c>
    </row>
    <row r="17" spans="1:9" ht="15" customHeight="1" x14ac:dyDescent="0.25">
      <c r="A17" s="232" t="s">
        <v>80</v>
      </c>
      <c r="B17" s="237" t="s">
        <v>9</v>
      </c>
      <c r="C17" s="238" t="s">
        <v>35</v>
      </c>
      <c r="D17" s="146">
        <f>3*34</f>
        <v>102</v>
      </c>
      <c r="E17" s="146">
        <f t="shared" ref="E17:I17" si="9">3*34</f>
        <v>102</v>
      </c>
      <c r="F17" s="146">
        <f t="shared" si="9"/>
        <v>102</v>
      </c>
      <c r="G17" s="146">
        <f t="shared" si="9"/>
        <v>102</v>
      </c>
      <c r="H17" s="146">
        <f t="shared" si="9"/>
        <v>102</v>
      </c>
      <c r="I17" s="147">
        <f t="shared" si="9"/>
        <v>102</v>
      </c>
    </row>
    <row r="18" spans="1:9" ht="15" customHeight="1" x14ac:dyDescent="0.25">
      <c r="A18" s="233"/>
      <c r="B18" s="237"/>
      <c r="C18" s="238"/>
      <c r="D18" s="136">
        <f>3*34</f>
        <v>102</v>
      </c>
      <c r="E18" s="136">
        <f t="shared" ref="E18:I18" si="10">3*34</f>
        <v>102</v>
      </c>
      <c r="F18" s="136">
        <f t="shared" si="10"/>
        <v>102</v>
      </c>
      <c r="G18" s="136">
        <f t="shared" si="10"/>
        <v>102</v>
      </c>
      <c r="H18" s="136">
        <f t="shared" si="10"/>
        <v>102</v>
      </c>
      <c r="I18" s="102">
        <f t="shared" si="10"/>
        <v>102</v>
      </c>
    </row>
    <row r="19" spans="1:9" ht="15" customHeight="1" x14ac:dyDescent="0.25">
      <c r="A19" s="234"/>
      <c r="B19" s="129" t="s">
        <v>72</v>
      </c>
      <c r="C19" s="99" t="s">
        <v>35</v>
      </c>
      <c r="D19" s="131">
        <f>1*34</f>
        <v>34</v>
      </c>
      <c r="E19" s="131">
        <f t="shared" ref="E19:I20" si="11">1*34</f>
        <v>34</v>
      </c>
      <c r="F19" s="131">
        <f t="shared" si="11"/>
        <v>34</v>
      </c>
      <c r="G19" s="131">
        <f t="shared" si="11"/>
        <v>34</v>
      </c>
      <c r="H19" s="131">
        <f t="shared" si="11"/>
        <v>34</v>
      </c>
      <c r="I19" s="102">
        <f t="shared" si="11"/>
        <v>34</v>
      </c>
    </row>
    <row r="20" spans="1:9" ht="15" customHeight="1" x14ac:dyDescent="0.25">
      <c r="A20" s="126"/>
      <c r="B20" s="129" t="s">
        <v>93</v>
      </c>
      <c r="C20" s="99" t="s">
        <v>35</v>
      </c>
      <c r="D20" s="131">
        <f>1*34</f>
        <v>34</v>
      </c>
      <c r="E20" s="131">
        <f t="shared" si="11"/>
        <v>34</v>
      </c>
      <c r="F20" s="131">
        <f t="shared" si="11"/>
        <v>34</v>
      </c>
      <c r="G20" s="131">
        <f t="shared" si="11"/>
        <v>34</v>
      </c>
      <c r="H20" s="131">
        <f t="shared" si="11"/>
        <v>34</v>
      </c>
      <c r="I20" s="102">
        <f t="shared" si="11"/>
        <v>34</v>
      </c>
    </row>
    <row r="21" spans="1:9" ht="15" customHeight="1" x14ac:dyDescent="0.25">
      <c r="A21" s="157"/>
      <c r="B21" s="158"/>
      <c r="C21" s="150"/>
      <c r="D21" s="149">
        <f t="shared" ref="D21:F21" si="12">SUM(D3:D20)-D18</f>
        <v>1088</v>
      </c>
      <c r="E21" s="149">
        <f t="shared" si="12"/>
        <v>1054</v>
      </c>
      <c r="F21" s="149">
        <f t="shared" si="12"/>
        <v>1122</v>
      </c>
      <c r="G21" s="149">
        <f t="shared" ref="G21:I21" si="13">SUM(G3:G20)-G18</f>
        <v>1088</v>
      </c>
      <c r="H21" s="149">
        <f t="shared" si="13"/>
        <v>1054</v>
      </c>
      <c r="I21" s="149">
        <f t="shared" si="13"/>
        <v>1122</v>
      </c>
    </row>
    <row r="22" spans="1:9" ht="15" customHeight="1" x14ac:dyDescent="0.25">
      <c r="A22" s="232" t="s">
        <v>84</v>
      </c>
      <c r="B22" s="99" t="s">
        <v>87</v>
      </c>
      <c r="C22" s="151"/>
      <c r="D22" s="152">
        <f>1*34</f>
        <v>34</v>
      </c>
      <c r="E22" s="152">
        <f>1*34</f>
        <v>34</v>
      </c>
      <c r="F22" s="152"/>
      <c r="G22" s="152"/>
      <c r="H22" s="152"/>
      <c r="I22" s="153"/>
    </row>
    <row r="23" spans="1:9" ht="15" customHeight="1" x14ac:dyDescent="0.25">
      <c r="A23" s="233"/>
      <c r="B23" s="99" t="s">
        <v>107</v>
      </c>
      <c r="C23" s="151"/>
      <c r="D23" s="152"/>
      <c r="E23" s="152"/>
      <c r="F23" s="152"/>
      <c r="G23" s="152">
        <f>1*34</f>
        <v>34</v>
      </c>
      <c r="H23" s="152">
        <f>1*34</f>
        <v>34</v>
      </c>
      <c r="I23" s="153"/>
    </row>
    <row r="24" spans="1:9" ht="15" customHeight="1" x14ac:dyDescent="0.25">
      <c r="A24" s="233"/>
      <c r="B24" s="99" t="s">
        <v>115</v>
      </c>
      <c r="C24" s="99"/>
      <c r="D24" s="131">
        <v>34</v>
      </c>
      <c r="E24" s="131"/>
      <c r="F24" s="131"/>
      <c r="G24" s="131"/>
      <c r="H24" s="131"/>
      <c r="I24" s="102"/>
    </row>
    <row r="25" spans="1:9" ht="15" customHeight="1" x14ac:dyDescent="0.25">
      <c r="A25" s="233"/>
      <c r="B25" s="99" t="s">
        <v>103</v>
      </c>
      <c r="C25" s="99"/>
      <c r="D25" s="131"/>
      <c r="E25" s="131"/>
      <c r="F25" s="131"/>
      <c r="G25" s="131">
        <v>34</v>
      </c>
      <c r="H25" s="131"/>
      <c r="I25" s="102"/>
    </row>
    <row r="26" spans="1:9" ht="15" customHeight="1" x14ac:dyDescent="0.25">
      <c r="A26" s="233"/>
      <c r="B26" s="99" t="s">
        <v>108</v>
      </c>
      <c r="C26" s="99"/>
      <c r="D26" s="131"/>
      <c r="E26" s="131">
        <v>34</v>
      </c>
      <c r="F26" s="131"/>
      <c r="G26" s="131"/>
      <c r="H26" s="131"/>
      <c r="I26" s="102"/>
    </row>
    <row r="27" spans="1:9" ht="15" customHeight="1" x14ac:dyDescent="0.25">
      <c r="A27" s="233"/>
      <c r="B27" s="129" t="s">
        <v>109</v>
      </c>
      <c r="C27" s="99"/>
      <c r="D27" s="131"/>
      <c r="E27" s="131"/>
      <c r="F27" s="131"/>
      <c r="G27" s="131"/>
      <c r="H27" s="131">
        <v>34</v>
      </c>
      <c r="I27" s="102"/>
    </row>
    <row r="28" spans="1:9" ht="15" customHeight="1" x14ac:dyDescent="0.25">
      <c r="A28" s="233"/>
      <c r="B28" s="129" t="s">
        <v>110</v>
      </c>
      <c r="C28" s="99"/>
      <c r="D28" s="131"/>
      <c r="E28" s="131">
        <v>34</v>
      </c>
      <c r="F28" s="131"/>
      <c r="G28" s="131"/>
      <c r="H28" s="131"/>
      <c r="I28" s="102"/>
    </row>
    <row r="29" spans="1:9" ht="15" customHeight="1" x14ac:dyDescent="0.25">
      <c r="A29" s="233"/>
      <c r="B29" s="129" t="s">
        <v>111</v>
      </c>
      <c r="C29" s="99"/>
      <c r="D29" s="131"/>
      <c r="E29" s="131"/>
      <c r="F29" s="131"/>
      <c r="G29" s="131"/>
      <c r="H29" s="131">
        <v>34</v>
      </c>
      <c r="I29" s="102"/>
    </row>
    <row r="30" spans="1:9" ht="15" customHeight="1" x14ac:dyDescent="0.25">
      <c r="A30" s="233"/>
      <c r="B30" s="129" t="s">
        <v>92</v>
      </c>
      <c r="C30" s="99"/>
      <c r="D30" s="131"/>
      <c r="E30" s="131"/>
      <c r="F30" s="131">
        <v>34</v>
      </c>
      <c r="G30" s="131"/>
      <c r="H30" s="131"/>
      <c r="I30" s="102"/>
    </row>
    <row r="31" spans="1:9" ht="15" customHeight="1" x14ac:dyDescent="0.25">
      <c r="A31" s="234"/>
      <c r="B31" s="129" t="s">
        <v>112</v>
      </c>
      <c r="C31" s="99"/>
      <c r="D31" s="131"/>
      <c r="E31" s="131"/>
      <c r="F31" s="131"/>
      <c r="G31" s="154"/>
      <c r="H31" s="154"/>
      <c r="I31" s="102">
        <v>34</v>
      </c>
    </row>
    <row r="32" spans="1:9" ht="15" customHeight="1" x14ac:dyDescent="0.25">
      <c r="A32" s="126" t="s">
        <v>30</v>
      </c>
      <c r="B32" s="235"/>
      <c r="C32" s="236"/>
      <c r="D32" s="148">
        <f t="shared" ref="D32:I32" si="14">SUM(D21:D31)</f>
        <v>1156</v>
      </c>
      <c r="E32" s="148">
        <f t="shared" si="14"/>
        <v>1156</v>
      </c>
      <c r="F32" s="148">
        <f t="shared" si="14"/>
        <v>1156</v>
      </c>
      <c r="G32" s="148">
        <f t="shared" si="14"/>
        <v>1156</v>
      </c>
      <c r="H32" s="148">
        <f t="shared" si="14"/>
        <v>1156</v>
      </c>
      <c r="I32" s="148">
        <f t="shared" si="14"/>
        <v>1156</v>
      </c>
    </row>
    <row r="33" spans="1:1" ht="15" customHeight="1" x14ac:dyDescent="0.25">
      <c r="A33" s="156"/>
    </row>
  </sheetData>
  <mergeCells count="11">
    <mergeCell ref="A22:A31"/>
    <mergeCell ref="B32:C32"/>
    <mergeCell ref="A13:A16"/>
    <mergeCell ref="A17:A19"/>
    <mergeCell ref="B17:B18"/>
    <mergeCell ref="C17:C18"/>
    <mergeCell ref="D1:F1"/>
    <mergeCell ref="G1:I1"/>
    <mergeCell ref="A3:A4"/>
    <mergeCell ref="A7:A8"/>
    <mergeCell ref="A9:A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E47" sqref="E47"/>
    </sheetView>
  </sheetViews>
  <sheetFormatPr defaultRowHeight="16.5" customHeight="1" x14ac:dyDescent="0.25"/>
  <cols>
    <col min="1" max="1" width="30.5703125" style="34" customWidth="1"/>
    <col min="2" max="2" width="38" style="3" customWidth="1"/>
    <col min="3" max="3" width="10" style="3" customWidth="1"/>
    <col min="4" max="5" width="8.85546875" style="32" customWidth="1"/>
    <col min="6" max="16384" width="9.140625" style="3"/>
  </cols>
  <sheetData>
    <row r="1" spans="1:5" ht="34.5" customHeight="1" x14ac:dyDescent="0.25">
      <c r="A1" s="15" t="s">
        <v>17</v>
      </c>
      <c r="B1" s="15" t="s">
        <v>31</v>
      </c>
      <c r="C1" s="15" t="s">
        <v>74</v>
      </c>
      <c r="D1" s="164" t="s">
        <v>132</v>
      </c>
      <c r="E1" s="164" t="s">
        <v>133</v>
      </c>
    </row>
    <row r="2" spans="1:5" ht="16.5" customHeight="1" x14ac:dyDescent="0.25">
      <c r="A2" s="241" t="s">
        <v>75</v>
      </c>
      <c r="B2" s="20" t="s">
        <v>1</v>
      </c>
      <c r="C2" s="9" t="s">
        <v>82</v>
      </c>
      <c r="D2" s="8">
        <f>1*34</f>
        <v>34</v>
      </c>
      <c r="E2" s="8">
        <f>1*34</f>
        <v>34</v>
      </c>
    </row>
    <row r="3" spans="1:5" ht="16.5" customHeight="1" x14ac:dyDescent="0.25">
      <c r="A3" s="241"/>
      <c r="B3" s="20" t="s">
        <v>36</v>
      </c>
      <c r="C3" s="16" t="s">
        <v>32</v>
      </c>
      <c r="D3" s="8">
        <f>3*34</f>
        <v>102</v>
      </c>
      <c r="E3" s="8">
        <f>3*34</f>
        <v>102</v>
      </c>
    </row>
    <row r="4" spans="1:5" ht="16.5" customHeight="1" x14ac:dyDescent="0.25">
      <c r="A4" s="35" t="s">
        <v>47</v>
      </c>
      <c r="B4" s="14" t="s">
        <v>62</v>
      </c>
      <c r="C4" s="16" t="s">
        <v>32</v>
      </c>
      <c r="D4" s="21"/>
      <c r="E4" s="21">
        <f>1*34</f>
        <v>34</v>
      </c>
    </row>
    <row r="5" spans="1:5" ht="16.5" customHeight="1" x14ac:dyDescent="0.25">
      <c r="A5" s="245" t="s">
        <v>76</v>
      </c>
      <c r="B5" s="50" t="s">
        <v>81</v>
      </c>
      <c r="C5" s="242" t="s">
        <v>83</v>
      </c>
      <c r="D5" s="22">
        <f>3*34</f>
        <v>102</v>
      </c>
      <c r="E5" s="22">
        <f>3*34</f>
        <v>102</v>
      </c>
    </row>
    <row r="6" spans="1:5" ht="16.5" customHeight="1" x14ac:dyDescent="0.25">
      <c r="A6" s="246"/>
      <c r="B6" s="51"/>
      <c r="C6" s="242"/>
      <c r="D6" s="23">
        <f>3*34</f>
        <v>102</v>
      </c>
      <c r="E6" s="41">
        <f>3*34</f>
        <v>102</v>
      </c>
    </row>
    <row r="7" spans="1:5" ht="16.5" customHeight="1" x14ac:dyDescent="0.25">
      <c r="A7" s="247"/>
      <c r="B7" s="57" t="s">
        <v>125</v>
      </c>
      <c r="C7" s="57" t="s">
        <v>51</v>
      </c>
      <c r="D7" s="59">
        <f>6*34</f>
        <v>204</v>
      </c>
      <c r="E7" s="59">
        <f>6*34</f>
        <v>204</v>
      </c>
    </row>
    <row r="8" spans="1:5" ht="16.5" customHeight="1" x14ac:dyDescent="0.25">
      <c r="A8" s="241" t="s">
        <v>77</v>
      </c>
      <c r="B8" s="57" t="s">
        <v>86</v>
      </c>
      <c r="C8" s="58" t="s">
        <v>51</v>
      </c>
      <c r="D8" s="60">
        <f>6*34</f>
        <v>204</v>
      </c>
      <c r="E8" s="59">
        <f>6*34</f>
        <v>204</v>
      </c>
    </row>
    <row r="9" spans="1:5" ht="16.5" customHeight="1" x14ac:dyDescent="0.25">
      <c r="A9" s="241"/>
      <c r="B9" s="20" t="s">
        <v>96</v>
      </c>
      <c r="C9" s="16" t="s">
        <v>35</v>
      </c>
      <c r="D9" s="24">
        <f>1*34</f>
        <v>34</v>
      </c>
      <c r="E9" s="24">
        <f>1*34</f>
        <v>34</v>
      </c>
    </row>
    <row r="10" spans="1:5" ht="16.5" customHeight="1" x14ac:dyDescent="0.25">
      <c r="A10" s="241" t="s">
        <v>79</v>
      </c>
      <c r="B10" s="57" t="s">
        <v>73</v>
      </c>
      <c r="C10" s="57" t="s">
        <v>50</v>
      </c>
      <c r="D10" s="56">
        <f>4*34</f>
        <v>136</v>
      </c>
      <c r="E10" s="56">
        <f>4*34</f>
        <v>136</v>
      </c>
    </row>
    <row r="11" spans="1:5" ht="16.5" customHeight="1" x14ac:dyDescent="0.25">
      <c r="A11" s="241"/>
      <c r="B11" s="48" t="s">
        <v>73</v>
      </c>
      <c r="C11" s="49" t="s">
        <v>32</v>
      </c>
      <c r="D11" s="24">
        <f>2*34</f>
        <v>68</v>
      </c>
      <c r="E11" s="24">
        <f>2*34</f>
        <v>68</v>
      </c>
    </row>
    <row r="12" spans="1:5" ht="16.5" customHeight="1" x14ac:dyDescent="0.25">
      <c r="A12" s="241"/>
      <c r="B12" s="20" t="s">
        <v>25</v>
      </c>
      <c r="C12" s="16" t="s">
        <v>35</v>
      </c>
      <c r="D12" s="10">
        <f>2*34</f>
        <v>68</v>
      </c>
      <c r="E12" s="10">
        <f>2*34</f>
        <v>68</v>
      </c>
    </row>
    <row r="13" spans="1:5" ht="16.5" customHeight="1" x14ac:dyDescent="0.25">
      <c r="A13" s="241"/>
      <c r="B13" s="20" t="s">
        <v>26</v>
      </c>
      <c r="C13" s="16" t="s">
        <v>35</v>
      </c>
      <c r="D13" s="8">
        <f>1*34</f>
        <v>34</v>
      </c>
      <c r="E13" s="8">
        <f>1*34</f>
        <v>34</v>
      </c>
    </row>
    <row r="14" spans="1:5" ht="16.5" customHeight="1" x14ac:dyDescent="0.25">
      <c r="A14" s="241" t="s">
        <v>78</v>
      </c>
      <c r="B14" s="20" t="s">
        <v>37</v>
      </c>
      <c r="C14" s="16" t="s">
        <v>35</v>
      </c>
      <c r="D14" s="8">
        <f>2*34</f>
        <v>68</v>
      </c>
      <c r="E14" s="8">
        <f>2*34</f>
        <v>68</v>
      </c>
    </row>
    <row r="15" spans="1:5" ht="16.5" customHeight="1" x14ac:dyDescent="0.25">
      <c r="A15" s="241"/>
      <c r="B15" s="57" t="s">
        <v>33</v>
      </c>
      <c r="C15" s="58" t="s">
        <v>50</v>
      </c>
      <c r="D15" s="61">
        <f>3*34</f>
        <v>102</v>
      </c>
      <c r="E15" s="61">
        <f>3*34</f>
        <v>102</v>
      </c>
    </row>
    <row r="16" spans="1:5" ht="16.5" customHeight="1" x14ac:dyDescent="0.25">
      <c r="A16" s="241"/>
      <c r="B16" s="48" t="s">
        <v>33</v>
      </c>
      <c r="C16" s="49" t="s">
        <v>32</v>
      </c>
      <c r="D16" s="24">
        <f>1*34</f>
        <v>34</v>
      </c>
      <c r="E16" s="24">
        <f>1*34</f>
        <v>34</v>
      </c>
    </row>
    <row r="17" spans="1:5" ht="16.5" customHeight="1" x14ac:dyDescent="0.25">
      <c r="A17" s="241"/>
      <c r="B17" s="20" t="s">
        <v>52</v>
      </c>
      <c r="C17" s="16" t="s">
        <v>32</v>
      </c>
      <c r="D17" s="25">
        <f>1*34</f>
        <v>34</v>
      </c>
      <c r="E17" s="8"/>
    </row>
    <row r="18" spans="1:5" ht="16.5" customHeight="1" x14ac:dyDescent="0.25">
      <c r="A18" s="241"/>
      <c r="B18" s="57" t="s">
        <v>38</v>
      </c>
      <c r="C18" s="58" t="s">
        <v>50</v>
      </c>
      <c r="D18" s="62">
        <f>3*34</f>
        <v>102</v>
      </c>
      <c r="E18" s="62">
        <f>3*34</f>
        <v>102</v>
      </c>
    </row>
    <row r="19" spans="1:5" ht="16.5" customHeight="1" x14ac:dyDescent="0.25">
      <c r="A19" s="241"/>
      <c r="B19" s="48" t="s">
        <v>38</v>
      </c>
      <c r="C19" s="49" t="s">
        <v>32</v>
      </c>
      <c r="D19" s="24">
        <f>1*34</f>
        <v>34</v>
      </c>
      <c r="E19" s="24">
        <f>1*34</f>
        <v>34</v>
      </c>
    </row>
    <row r="20" spans="1:5" ht="16.5" customHeight="1" x14ac:dyDescent="0.25">
      <c r="A20" s="248" t="s">
        <v>80</v>
      </c>
      <c r="B20" s="250" t="s">
        <v>9</v>
      </c>
      <c r="C20" s="242" t="s">
        <v>35</v>
      </c>
      <c r="D20" s="22">
        <f>3*34</f>
        <v>102</v>
      </c>
      <c r="E20" s="22">
        <f>3*34</f>
        <v>102</v>
      </c>
    </row>
    <row r="21" spans="1:5" ht="16.5" customHeight="1" x14ac:dyDescent="0.25">
      <c r="A21" s="246"/>
      <c r="B21" s="250"/>
      <c r="C21" s="242"/>
      <c r="D21" s="23">
        <f>3*34</f>
        <v>102</v>
      </c>
      <c r="E21" s="41">
        <f>3*34</f>
        <v>102</v>
      </c>
    </row>
    <row r="22" spans="1:5" ht="16.5" customHeight="1" x14ac:dyDescent="0.25">
      <c r="A22" s="249"/>
      <c r="B22" s="20" t="s">
        <v>72</v>
      </c>
      <c r="C22" s="16" t="s">
        <v>35</v>
      </c>
      <c r="D22" s="8">
        <f>1*34</f>
        <v>34</v>
      </c>
      <c r="E22" s="8">
        <f>1*34</f>
        <v>34</v>
      </c>
    </row>
    <row r="23" spans="1:5" ht="16.5" customHeight="1" x14ac:dyDescent="0.25">
      <c r="A23" s="33"/>
      <c r="B23" s="20" t="s">
        <v>93</v>
      </c>
      <c r="C23" s="16" t="s">
        <v>35</v>
      </c>
      <c r="D23" s="8">
        <f>1*34</f>
        <v>34</v>
      </c>
      <c r="E23" s="8">
        <f>1*34</f>
        <v>34</v>
      </c>
    </row>
    <row r="24" spans="1:5" ht="16.5" customHeight="1" x14ac:dyDescent="0.25">
      <c r="A24" s="33"/>
      <c r="B24" s="31"/>
      <c r="C24" s="31"/>
      <c r="D24" s="31"/>
      <c r="E24" s="31"/>
    </row>
    <row r="25" spans="1:5" ht="16.5" customHeight="1" x14ac:dyDescent="0.25">
      <c r="A25" s="248" t="s">
        <v>84</v>
      </c>
      <c r="B25" s="16" t="s">
        <v>87</v>
      </c>
      <c r="C25" s="11"/>
      <c r="D25" s="12">
        <f>1*34</f>
        <v>34</v>
      </c>
      <c r="E25" s="12"/>
    </row>
    <row r="26" spans="1:5" ht="16.5" customHeight="1" x14ac:dyDescent="0.25">
      <c r="A26" s="246"/>
      <c r="B26" s="16" t="s">
        <v>88</v>
      </c>
      <c r="C26" s="11"/>
      <c r="D26" s="12">
        <f t="shared" ref="D26:D33" si="0">1*34</f>
        <v>34</v>
      </c>
      <c r="E26" s="12"/>
    </row>
    <row r="27" spans="1:5" ht="16.5" customHeight="1" x14ac:dyDescent="0.25">
      <c r="A27" s="246"/>
      <c r="B27" s="16" t="s">
        <v>89</v>
      </c>
      <c r="C27" s="11"/>
      <c r="D27" s="12">
        <f t="shared" si="0"/>
        <v>34</v>
      </c>
      <c r="E27" s="12"/>
    </row>
    <row r="28" spans="1:5" ht="16.5" customHeight="1" x14ac:dyDescent="0.25">
      <c r="A28" s="246"/>
      <c r="B28" s="16" t="s">
        <v>90</v>
      </c>
      <c r="C28" s="11"/>
      <c r="D28" s="12">
        <f t="shared" si="0"/>
        <v>34</v>
      </c>
      <c r="E28" s="12"/>
    </row>
    <row r="29" spans="1:5" ht="16.5" customHeight="1" x14ac:dyDescent="0.25">
      <c r="A29" s="246"/>
      <c r="B29" s="16" t="s">
        <v>91</v>
      </c>
      <c r="C29" s="11"/>
      <c r="D29" s="12">
        <f t="shared" si="0"/>
        <v>34</v>
      </c>
      <c r="E29" s="12"/>
    </row>
    <row r="30" spans="1:5" ht="16.5" customHeight="1" x14ac:dyDescent="0.25">
      <c r="A30" s="246"/>
      <c r="B30" s="16" t="s">
        <v>103</v>
      </c>
      <c r="C30" s="16"/>
      <c r="D30" s="12">
        <f t="shared" si="0"/>
        <v>34</v>
      </c>
      <c r="E30" s="8"/>
    </row>
    <row r="31" spans="1:5" ht="16.5" customHeight="1" x14ac:dyDescent="0.25">
      <c r="A31" s="246"/>
      <c r="B31" s="16" t="s">
        <v>94</v>
      </c>
      <c r="C31" s="16"/>
      <c r="D31" s="12">
        <f t="shared" si="0"/>
        <v>34</v>
      </c>
      <c r="E31" s="8"/>
    </row>
    <row r="32" spans="1:5" ht="16.5" customHeight="1" x14ac:dyDescent="0.25">
      <c r="A32" s="246"/>
      <c r="B32" s="16" t="s">
        <v>121</v>
      </c>
      <c r="C32" s="16"/>
      <c r="D32" s="12">
        <f t="shared" si="0"/>
        <v>34</v>
      </c>
      <c r="E32" s="8"/>
    </row>
    <row r="33" spans="1:5" ht="16.5" customHeight="1" x14ac:dyDescent="0.25">
      <c r="A33" s="246"/>
      <c r="B33" s="16" t="s">
        <v>92</v>
      </c>
      <c r="C33" s="16"/>
      <c r="D33" s="12">
        <f t="shared" si="0"/>
        <v>34</v>
      </c>
      <c r="E33" s="8"/>
    </row>
    <row r="34" spans="1:5" ht="16.5" customHeight="1" x14ac:dyDescent="0.25">
      <c r="A34" s="251"/>
      <c r="B34" s="39" t="s">
        <v>116</v>
      </c>
      <c r="C34" s="39"/>
      <c r="D34" s="8"/>
      <c r="E34" s="8">
        <f>1*34</f>
        <v>34</v>
      </c>
    </row>
    <row r="35" spans="1:5" ht="16.5" customHeight="1" x14ac:dyDescent="0.25">
      <c r="A35" s="251"/>
      <c r="B35" s="39" t="s">
        <v>104</v>
      </c>
      <c r="C35" s="39"/>
      <c r="D35" s="8"/>
      <c r="E35" s="8">
        <f t="shared" ref="E35:E42" si="1">1*34</f>
        <v>34</v>
      </c>
    </row>
    <row r="36" spans="1:5" ht="16.5" customHeight="1" x14ac:dyDescent="0.25">
      <c r="A36" s="251"/>
      <c r="B36" s="39" t="s">
        <v>105</v>
      </c>
      <c r="C36" s="39"/>
      <c r="D36" s="8"/>
      <c r="E36" s="8">
        <f t="shared" si="1"/>
        <v>34</v>
      </c>
    </row>
    <row r="37" spans="1:5" ht="16.5" customHeight="1" x14ac:dyDescent="0.25">
      <c r="A37" s="251"/>
      <c r="B37" s="39" t="s">
        <v>117</v>
      </c>
      <c r="C37" s="39"/>
      <c r="D37" s="8"/>
      <c r="E37" s="8">
        <f t="shared" si="1"/>
        <v>34</v>
      </c>
    </row>
    <row r="38" spans="1:5" ht="16.5" customHeight="1" x14ac:dyDescent="0.25">
      <c r="A38" s="251"/>
      <c r="B38" s="39" t="s">
        <v>119</v>
      </c>
      <c r="C38" s="39"/>
      <c r="D38" s="8"/>
      <c r="E38" s="8">
        <f t="shared" si="1"/>
        <v>34</v>
      </c>
    </row>
    <row r="39" spans="1:5" ht="16.5" customHeight="1" x14ac:dyDescent="0.25">
      <c r="A39" s="251"/>
      <c r="B39" s="39" t="s">
        <v>115</v>
      </c>
      <c r="C39" s="39"/>
      <c r="D39" s="8"/>
      <c r="E39" s="8">
        <f t="shared" si="1"/>
        <v>34</v>
      </c>
    </row>
    <row r="40" spans="1:5" ht="16.5" customHeight="1" x14ac:dyDescent="0.25">
      <c r="A40" s="251"/>
      <c r="B40" s="39" t="s">
        <v>122</v>
      </c>
      <c r="C40" s="39"/>
      <c r="D40" s="8"/>
      <c r="E40" s="8">
        <f t="shared" si="1"/>
        <v>34</v>
      </c>
    </row>
    <row r="41" spans="1:5" ht="16.5" customHeight="1" x14ac:dyDescent="0.25">
      <c r="A41" s="251"/>
      <c r="B41" s="39" t="s">
        <v>118</v>
      </c>
      <c r="C41" s="39"/>
      <c r="D41" s="8"/>
      <c r="E41" s="8">
        <f t="shared" si="1"/>
        <v>34</v>
      </c>
    </row>
    <row r="42" spans="1:5" ht="16.5" customHeight="1" x14ac:dyDescent="0.25">
      <c r="A42" s="252"/>
      <c r="B42" s="39" t="s">
        <v>120</v>
      </c>
      <c r="C42" s="39"/>
      <c r="D42" s="8"/>
      <c r="E42" s="8">
        <f t="shared" si="1"/>
        <v>34</v>
      </c>
    </row>
    <row r="43" spans="1:5" ht="16.5" customHeight="1" x14ac:dyDescent="0.25">
      <c r="A43" s="33" t="s">
        <v>30</v>
      </c>
      <c r="B43" s="243"/>
      <c r="C43" s="244"/>
      <c r="D43" s="13">
        <v>1156</v>
      </c>
      <c r="E43" s="13">
        <v>1156</v>
      </c>
    </row>
    <row r="44" spans="1:5" ht="16.5" customHeight="1" x14ac:dyDescent="0.25">
      <c r="A44" s="239" t="s">
        <v>124</v>
      </c>
      <c r="B44" s="240"/>
      <c r="C44" s="240"/>
      <c r="D44" s="240"/>
      <c r="E44" s="240"/>
    </row>
  </sheetData>
  <mergeCells count="12">
    <mergeCell ref="A44:E44"/>
    <mergeCell ref="A2:A3"/>
    <mergeCell ref="C5:C6"/>
    <mergeCell ref="A8:A9"/>
    <mergeCell ref="A10:A13"/>
    <mergeCell ref="B43:C43"/>
    <mergeCell ref="A5:A7"/>
    <mergeCell ref="A14:A19"/>
    <mergeCell ref="A20:A22"/>
    <mergeCell ref="B20:B21"/>
    <mergeCell ref="C20:C21"/>
    <mergeCell ref="A25:A4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</vt:lpstr>
      <vt:lpstr>5-9 кл</vt:lpstr>
      <vt:lpstr>10-11</vt:lpstr>
      <vt:lpstr>11(10)кл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 85</cp:lastModifiedBy>
  <cp:lastPrinted>2021-09-17T06:00:07Z</cp:lastPrinted>
  <dcterms:created xsi:type="dcterms:W3CDTF">2015-07-20T20:49:47Z</dcterms:created>
  <dcterms:modified xsi:type="dcterms:W3CDTF">2021-10-13T08:38:03Z</dcterms:modified>
</cp:coreProperties>
</file>